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PC\Desktop\EEU_2014report\"/>
    </mc:Choice>
  </mc:AlternateContent>
  <bookViews>
    <workbookView xWindow="0" yWindow="0" windowWidth="20490" windowHeight="9045" activeTab="2"/>
  </bookViews>
  <sheets>
    <sheet name="codebook_031113" sheetId="14" r:id="rId1"/>
    <sheet name="July 2014_SUPPEU" sheetId="24" r:id="rId2"/>
    <sheet name="July 2014_SEHE" sheetId="25" r:id="rId3"/>
  </sheets>
  <externalReferences>
    <externalReference r:id="rId4"/>
  </externalReferences>
  <definedNames>
    <definedName name="_xlnm.Print_Area" localSheetId="2">'July 2014_SEHE'!$A$1:$O$38</definedName>
    <definedName name="_xlnm.Print_Area" localSheetId="1">'July 2014_SUPPEU'!$A$1:$P$38</definedName>
  </definedNames>
  <calcPr calcId="152511"/>
</workbook>
</file>

<file path=xl/calcChain.xml><?xml version="1.0" encoding="utf-8"?>
<calcChain xmlns="http://schemas.openxmlformats.org/spreadsheetml/2006/main">
  <c r="T35" i="25" l="1"/>
  <c r="U35" i="25"/>
  <c r="V35" i="25"/>
  <c r="W35" i="25"/>
  <c r="X35" i="25"/>
  <c r="T36" i="25"/>
  <c r="U36" i="25"/>
  <c r="V36" i="25"/>
  <c r="W36" i="25"/>
  <c r="X36" i="25"/>
  <c r="T37" i="25"/>
  <c r="U37" i="25"/>
  <c r="V37" i="25"/>
  <c r="W37" i="25"/>
  <c r="X37" i="25"/>
  <c r="T38" i="25"/>
  <c r="U38" i="25"/>
  <c r="V38" i="25"/>
  <c r="W38" i="25"/>
  <c r="X38" i="25"/>
  <c r="O36" i="24"/>
  <c r="O35" i="24"/>
  <c r="P35" i="24"/>
  <c r="Q35" i="24"/>
  <c r="R35" i="24"/>
  <c r="S35" i="24"/>
  <c r="T35" i="24"/>
  <c r="U35" i="24"/>
  <c r="V35" i="24"/>
  <c r="W35" i="24"/>
  <c r="P36" i="24"/>
  <c r="Q36" i="24"/>
  <c r="R36" i="24"/>
  <c r="S36" i="24"/>
  <c r="T36" i="24"/>
  <c r="U36" i="24"/>
  <c r="V36" i="24"/>
  <c r="W36" i="24"/>
  <c r="O37" i="24"/>
  <c r="P37" i="24"/>
  <c r="Q37" i="24"/>
  <c r="R37" i="24"/>
  <c r="S37" i="24"/>
  <c r="T37" i="24"/>
  <c r="U37" i="24"/>
  <c r="V37" i="24"/>
  <c r="W37" i="24"/>
  <c r="O38" i="24"/>
  <c r="P38" i="24"/>
  <c r="Q38" i="24"/>
  <c r="R38" i="24"/>
  <c r="S38" i="24"/>
  <c r="T38" i="24"/>
  <c r="U38" i="24"/>
  <c r="V38" i="24"/>
  <c r="W38" i="24"/>
  <c r="K37" i="24"/>
  <c r="G35" i="24" l="1"/>
  <c r="S35" i="25" l="1"/>
  <c r="S36" i="25"/>
  <c r="R35" i="25"/>
  <c r="R36" i="25"/>
  <c r="Q35" i="25"/>
  <c r="Q36" i="25"/>
  <c r="S38" i="25"/>
  <c r="R38" i="25"/>
  <c r="Q38" i="25"/>
  <c r="S37" i="25"/>
  <c r="R37" i="25"/>
  <c r="Q37" i="25"/>
  <c r="P38" i="25"/>
  <c r="P37" i="25"/>
  <c r="P36" i="25"/>
  <c r="P35" i="25"/>
  <c r="N38" i="24"/>
  <c r="O35" i="25"/>
  <c r="O36" i="25"/>
  <c r="O37" i="25"/>
  <c r="O38" i="25"/>
  <c r="M38" i="24"/>
  <c r="N35" i="25"/>
  <c r="N36" i="25"/>
  <c r="N37" i="25"/>
  <c r="N38" i="25"/>
  <c r="L38" i="24"/>
  <c r="M35" i="25"/>
  <c r="M36" i="25"/>
  <c r="M37" i="25"/>
  <c r="M38" i="25"/>
  <c r="K38" i="24"/>
  <c r="L35" i="25"/>
  <c r="L36" i="25"/>
  <c r="L37" i="25"/>
  <c r="L38" i="25"/>
  <c r="J38" i="24"/>
  <c r="K35" i="25"/>
  <c r="K36" i="25"/>
  <c r="K37" i="25"/>
  <c r="K38" i="25"/>
  <c r="I38" i="24"/>
  <c r="J35" i="25"/>
  <c r="J36" i="25"/>
  <c r="J37" i="25"/>
  <c r="J38" i="25"/>
  <c r="H38" i="24"/>
  <c r="I35" i="25"/>
  <c r="I36" i="25"/>
  <c r="I37" i="25"/>
  <c r="I38" i="25"/>
  <c r="G38" i="24"/>
  <c r="G35" i="25"/>
  <c r="G36" i="25"/>
  <c r="G37" i="25"/>
  <c r="G38" i="25"/>
  <c r="F38" i="24"/>
  <c r="F35" i="25"/>
  <c r="F36" i="25"/>
  <c r="F37" i="25"/>
  <c r="F38" i="25"/>
  <c r="E38" i="24"/>
  <c r="E35" i="25"/>
  <c r="E36" i="25"/>
  <c r="E37" i="25"/>
  <c r="E38" i="25"/>
  <c r="D38" i="24"/>
  <c r="D35" i="25"/>
  <c r="D36" i="25"/>
  <c r="D37" i="25"/>
  <c r="D38" i="25"/>
  <c r="B38" i="24"/>
  <c r="B35" i="25"/>
  <c r="B36" i="25"/>
  <c r="B37" i="25"/>
  <c r="B38" i="25"/>
  <c r="B35" i="24"/>
  <c r="B36" i="24"/>
  <c r="B37" i="24"/>
  <c r="D35" i="24"/>
  <c r="D36" i="24"/>
  <c r="D37" i="24"/>
  <c r="E35" i="24"/>
  <c r="E36" i="24"/>
  <c r="E37" i="24"/>
  <c r="F35" i="24"/>
  <c r="F36" i="24"/>
  <c r="F37" i="24"/>
  <c r="G36" i="24"/>
  <c r="G37" i="24"/>
  <c r="H35" i="24"/>
  <c r="H36" i="24"/>
  <c r="H37" i="24"/>
  <c r="I35" i="24"/>
  <c r="I36" i="24"/>
  <c r="I37" i="24"/>
  <c r="J35" i="24"/>
  <c r="J36" i="24"/>
  <c r="J37" i="24"/>
  <c r="K35" i="24"/>
  <c r="K36" i="24"/>
  <c r="L35" i="24"/>
  <c r="L36" i="24"/>
  <c r="L37" i="24"/>
  <c r="M35" i="24"/>
  <c r="M36" i="24"/>
  <c r="M37" i="24"/>
  <c r="N35" i="24"/>
  <c r="N36" i="24"/>
  <c r="N37" i="24"/>
</calcChain>
</file>

<file path=xl/comments1.xml><?xml version="1.0" encoding="utf-8"?>
<comments xmlns="http://schemas.openxmlformats.org/spreadsheetml/2006/main">
  <authors>
    <author>McGrath, Cecile</author>
  </authors>
  <commentList>
    <comment ref="F2" authorId="0" shapeId="0">
      <text>
        <r>
          <rPr>
            <b/>
            <sz val="9"/>
            <color indexed="81"/>
            <rFont val="Tahoma"/>
            <family val="2"/>
          </rPr>
          <t>McGrath, Cecile:</t>
        </r>
        <r>
          <rPr>
            <sz val="9"/>
            <color indexed="81"/>
            <rFont val="Tahoma"/>
            <family val="2"/>
          </rPr>
          <t xml:space="preserve">
replace enrollment 20  year old in order to compare to new entants
</t>
        </r>
      </text>
    </comment>
  </commentList>
</comments>
</file>

<file path=xl/sharedStrings.xml><?xml version="1.0" encoding="utf-8"?>
<sst xmlns="http://schemas.openxmlformats.org/spreadsheetml/2006/main" count="240" uniqueCount="200">
  <si>
    <t>AVG</t>
  </si>
  <si>
    <t>STDEV</t>
  </si>
  <si>
    <t>MIN</t>
  </si>
  <si>
    <t>MAX</t>
  </si>
  <si>
    <t>Labour productivity</t>
  </si>
  <si>
    <t>Enrollment</t>
  </si>
  <si>
    <t>Employment rates</t>
  </si>
  <si>
    <t>POLICY</t>
  </si>
  <si>
    <t>PERFORMANCE</t>
  </si>
  <si>
    <t>Graduation rates</t>
  </si>
  <si>
    <t>Economic output</t>
  </si>
  <si>
    <t>INDICATOR</t>
  </si>
  <si>
    <t xml:space="preserve">Name </t>
  </si>
  <si>
    <t xml:space="preserve">Organisational autonomy </t>
  </si>
  <si>
    <t xml:space="preserve">Financial autonomy </t>
  </si>
  <si>
    <t>Public expenditure per student</t>
  </si>
  <si>
    <t>Financial aid to students</t>
  </si>
  <si>
    <t>Fin_aid</t>
  </si>
  <si>
    <t>Inbound mobility rate</t>
  </si>
  <si>
    <t>Enrollment rates</t>
  </si>
  <si>
    <t xml:space="preserve">graduates </t>
  </si>
  <si>
    <t>Top ranked universities</t>
  </si>
  <si>
    <t>Highly cited publications</t>
  </si>
  <si>
    <t>public-private co-publications</t>
  </si>
  <si>
    <t xml:space="preserve">European Research Council Starting Investigator Grant wins </t>
  </si>
  <si>
    <t>Employment in Knowledge Intensive Activities</t>
  </si>
  <si>
    <t>Emplt_KIA</t>
  </si>
  <si>
    <t>Private expenditure as a % of GDP (policy)</t>
  </si>
  <si>
    <t>New entrants (education)</t>
  </si>
  <si>
    <t>Employers' perception on graduate skills (education)</t>
  </si>
  <si>
    <t>Background variables</t>
  </si>
  <si>
    <t>Size of the higher education sector</t>
  </si>
  <si>
    <t>x</t>
  </si>
  <si>
    <t>DESCRIPTION</t>
  </si>
  <si>
    <t>Values</t>
  </si>
  <si>
    <t>YEAR</t>
  </si>
  <si>
    <t>Previous year</t>
  </si>
  <si>
    <t>SOURCE</t>
  </si>
  <si>
    <t>Extent to which a university is allowed to decide on its own organizational structures, own internal authority, responsibility and accountability structures, as well as institutional leadership</t>
  </si>
  <si>
    <t>%</t>
  </si>
  <si>
    <t xml:space="preserve">This indicator is closely related to a university’s ability to attract income from additional funding sources, to be able to decide on the internal allocation of funds, to build reserves and to borrow funds on the capital market </t>
  </si>
  <si>
    <t xml:space="preserve">Public expenditure per pupil as a % of GDP per capita. Public expenditure (current and capital) includes government spending on educational institutions (both public and private), education administration as well as subsidies for private entities (students/households and other privates entities). Previous years used for missing values. </t>
  </si>
  <si>
    <t xml:space="preserve">World Bank  </t>
  </si>
  <si>
    <t>Financial aid to students as % of total public expenditure on education, at tertiary level of education (ISCED 56) [educ_fiaid] Includes: -scholarships provided by businesses and religious or other non-profit organisations. 
- Student loans from banks and other private lenders (even if such loans are guaranteed or subsidised by government, or made through programmes of private lending organised by the government). Like the government loans, private loans must be reported as gross amounts, without the subtraction of payments of interest or repayments of the principal by the borrowers. Note that public subsidies related to private loans that are guaranteed or subsidised by the government, or made through programmes of private lending organised by the government, must also be reported as public subsidies to other private entities.</t>
  </si>
  <si>
    <t>Eurostat</t>
  </si>
  <si>
    <t>Inbound mobility rate = The number of students from abroad studying in a given country, expressed as a percentage of total tertiary enrolment in that country, according to UNESCO glossary</t>
  </si>
  <si>
    <t>UNESCO</t>
  </si>
  <si>
    <t>Students (ISCED 5-6) by sex aged 20 - as % of corresponding age population [educ_enrl1tl] &amp; [demo_pjan]</t>
  </si>
  <si>
    <t>Graduates in ISCED 5 and 6 [educ_grad4]/ enrollment number [educ_enrl1tl] (all ages both categories)</t>
  </si>
  <si>
    <t>ARWU 2012</t>
  </si>
  <si>
    <t>Scientific publications within the 10% most cited scientific publications worldwide as a percentage of total scientific publications of a country (coded as current)</t>
  </si>
  <si>
    <t>Innovation Union scoreboard 2013 annex B; p. 71; Science-Metrix (Scopus)</t>
  </si>
  <si>
    <t>Public private co-publications per million inhabitants</t>
  </si>
  <si>
    <t>Innovation Union scoreboard 2013 annex B p. 71, based on CWTS /Thomson Reuters</t>
  </si>
  <si>
    <t>ERC</t>
  </si>
  <si>
    <t>Employment in Knowledge Intensive Activities (KIA) as % of total employment</t>
  </si>
  <si>
    <t xml:space="preserve">GDP per hour worked, Gross domestic product (GDP) is a measure for the economic activity in an economy. It is defined as the value of all goods and services produced less the value of any goods or services used in their creation. GDP per hour worked is intended to give a picture of the productivity of national economies expressed in relation to the European Union average. If the index of a country is higher than 100, this country level of GDP per hour worked is higher than the EU average and vice versa. Basic figures are expressed in PPS, i.e. a common currency that eliminates the differences in price levels between countries allowing meaningful volume comparisons of GDP between countries. Expressing productivity per hour worked will eliminate differences in the full-time/part-time composition of the workforce. </t>
  </si>
  <si>
    <t>PPS€</t>
  </si>
  <si>
    <t>Total expenditure on educational institutions and administration as a % of GDP. Private sources. Tertiary</t>
  </si>
  <si>
    <t>difference between strongly agree+agree and strongly disagree+agree for employer surveys for Question 9 (“Higher education graduates recruited in the last 3-5 years have the skills required to work in respondents’ companies”)</t>
  </si>
  <si>
    <t>flash eurobarometer 304</t>
  </si>
  <si>
    <t>count</t>
  </si>
  <si>
    <t>Number of higher education institutions  in a country</t>
  </si>
  <si>
    <t>Austria Report 2012</t>
  </si>
  <si>
    <t>Belgium Report 2012</t>
  </si>
  <si>
    <t>Bulgaria Report 2012</t>
  </si>
  <si>
    <t>Cyprus Report 2012</t>
  </si>
  <si>
    <t>Czech Rep. Report 2012</t>
  </si>
  <si>
    <t>Denmark Report 2012</t>
  </si>
  <si>
    <t>Estonia Report 2012</t>
  </si>
  <si>
    <t>Finland Report 2012</t>
  </si>
  <si>
    <t>France Report 2012</t>
  </si>
  <si>
    <t>Germany Report 2012</t>
  </si>
  <si>
    <t>Greece Report 2012</t>
  </si>
  <si>
    <t>Hungary Report 2012</t>
  </si>
  <si>
    <t>Ireland Report 2012</t>
  </si>
  <si>
    <t>Italy Report 2012</t>
  </si>
  <si>
    <t>Latvia Report 2012</t>
  </si>
  <si>
    <t>Lithuania Report 2012</t>
  </si>
  <si>
    <t>Lux. Report 2012</t>
  </si>
  <si>
    <t>Malta Report 2012</t>
  </si>
  <si>
    <t>Netherl. Report 2012</t>
  </si>
  <si>
    <t>Poland Report 2012</t>
  </si>
  <si>
    <t>Portugal Report 2012</t>
  </si>
  <si>
    <t>Romania Report 2012</t>
  </si>
  <si>
    <t>Slovakia Report 2012</t>
  </si>
  <si>
    <t>Slovenia Report 2012</t>
  </si>
  <si>
    <t>Spain Report 2012</t>
  </si>
  <si>
    <t>Sweden Report 2012</t>
  </si>
  <si>
    <t>UK Report 2012</t>
  </si>
  <si>
    <t>Croatia Report 2012</t>
  </si>
  <si>
    <t>Iceland Report 2012</t>
  </si>
  <si>
    <t>Norway Report 2012</t>
  </si>
  <si>
    <t>Switz. Report 2012</t>
  </si>
  <si>
    <t>Turkey Report 2012</t>
  </si>
  <si>
    <t>Public_2008</t>
  </si>
  <si>
    <t>PrGDPCAP_2008</t>
  </si>
  <si>
    <t>Fin_aid_2008</t>
  </si>
  <si>
    <t>Enrolt_2010</t>
  </si>
  <si>
    <t>Grad_2010</t>
  </si>
  <si>
    <t>NE_2010</t>
  </si>
  <si>
    <t>High500_2011</t>
  </si>
  <si>
    <t>Highpub_2007</t>
  </si>
  <si>
    <t>ERC_2011</t>
  </si>
  <si>
    <t>Emplt_KIA_2009</t>
  </si>
  <si>
    <t>lab_prod_2010</t>
  </si>
  <si>
    <t>pubpriv</t>
  </si>
  <si>
    <t>Public_2010</t>
  </si>
  <si>
    <t>PrGDPcap2010</t>
  </si>
  <si>
    <t>Fin_aid_2010</t>
  </si>
  <si>
    <t>Mob_2012</t>
  </si>
  <si>
    <t>Enrolt_2012</t>
  </si>
  <si>
    <t>Grad_2012</t>
  </si>
  <si>
    <t>NE_2012</t>
  </si>
  <si>
    <t>High_500_2013</t>
  </si>
  <si>
    <t>High_pub_2009</t>
  </si>
  <si>
    <t>Pub_priv_2011</t>
  </si>
  <si>
    <t>ERC_2013</t>
  </si>
  <si>
    <t>Employt_KIAs_2012</t>
  </si>
  <si>
    <t>Labprod_2012</t>
  </si>
  <si>
    <t>Organ. Auton.</t>
  </si>
  <si>
    <t>Fin. Auton.</t>
  </si>
  <si>
    <t>Policy Auton.</t>
  </si>
  <si>
    <t>Employer satisf.</t>
  </si>
  <si>
    <t>Austria Report 2014</t>
  </si>
  <si>
    <t>Belgium Report 2014</t>
  </si>
  <si>
    <t>Bulgaria Report 2014</t>
  </si>
  <si>
    <t>Croatia Report 2014</t>
  </si>
  <si>
    <t>Cyprus Report 2014</t>
  </si>
  <si>
    <t>Czech Rep. Report 2014</t>
  </si>
  <si>
    <t>Denmark Report 2014</t>
  </si>
  <si>
    <t>Estonia Report 2014</t>
  </si>
  <si>
    <t>Finland Report 2014</t>
  </si>
  <si>
    <t>France Report 2014</t>
  </si>
  <si>
    <t>Germany Report 2014</t>
  </si>
  <si>
    <t>Greece Report 2014</t>
  </si>
  <si>
    <t>Hungary Report 2014</t>
  </si>
  <si>
    <t>Ireland Report 2014</t>
  </si>
  <si>
    <t>Italy Report 2014</t>
  </si>
  <si>
    <t>Latvia Report 2014</t>
  </si>
  <si>
    <t>Lithuania Report 2014</t>
  </si>
  <si>
    <t>Lux. Report 2014</t>
  </si>
  <si>
    <t>Malta Report 2014</t>
  </si>
  <si>
    <t>Netherl. Report 2014</t>
  </si>
  <si>
    <t>Poland Report 2014</t>
  </si>
  <si>
    <t>Portugal Report 2014</t>
  </si>
  <si>
    <t>Romania Report 2014</t>
  </si>
  <si>
    <t>Slovakia Report 2014</t>
  </si>
  <si>
    <t>Slovenia Report 2014</t>
  </si>
  <si>
    <t>Spain Report 2014</t>
  </si>
  <si>
    <t>Sweden Report 2014</t>
  </si>
  <si>
    <t>UK Report 2014</t>
  </si>
  <si>
    <t>Iceland Report 2014</t>
  </si>
  <si>
    <t>Norway Report 2014</t>
  </si>
  <si>
    <t>Switz. Report 2014</t>
  </si>
  <si>
    <t>Turkey Report 2014</t>
  </si>
  <si>
    <t>Average EU Report 2014</t>
  </si>
  <si>
    <t>Emplt_2012</t>
  </si>
  <si>
    <t>Mob_2010</t>
  </si>
  <si>
    <t>emptratio_2010</t>
  </si>
  <si>
    <t>emptratio_2012</t>
  </si>
  <si>
    <t>Pubpriv_2009</t>
  </si>
  <si>
    <t>youngpop_2008</t>
  </si>
  <si>
    <t>oldpop_2008</t>
  </si>
  <si>
    <t>youngpop_2010</t>
  </si>
  <si>
    <t>oldpop_2010</t>
  </si>
  <si>
    <t>pop_2010</t>
  </si>
  <si>
    <t>totheis_2012</t>
  </si>
  <si>
    <t>pop_2008</t>
  </si>
  <si>
    <t>CHEPS (2008)</t>
  </si>
  <si>
    <t>PrGDPcap</t>
  </si>
  <si>
    <t>public</t>
  </si>
  <si>
    <t>organ. Autom.</t>
  </si>
  <si>
    <t>fin. Auton.</t>
  </si>
  <si>
    <t>policy auton</t>
  </si>
  <si>
    <t xml:space="preserve">Policy autonomy </t>
  </si>
  <si>
    <t>New entrants into higher education over total population</t>
  </si>
  <si>
    <t>ratio</t>
  </si>
  <si>
    <t>employer satisf.</t>
  </si>
  <si>
    <t>NE</t>
  </si>
  <si>
    <t>Mob</t>
  </si>
  <si>
    <t>High500</t>
  </si>
  <si>
    <t>Highpub</t>
  </si>
  <si>
    <t>emptratio</t>
  </si>
  <si>
    <t>lab_prod</t>
  </si>
  <si>
    <t>Webometrics</t>
  </si>
  <si>
    <t>pop</t>
  </si>
  <si>
    <t>totheis</t>
  </si>
  <si>
    <t>total population</t>
  </si>
  <si>
    <t>Population</t>
  </si>
  <si>
    <t>youngpop</t>
  </si>
  <si>
    <t>oldpop</t>
  </si>
  <si>
    <t>Young dependency ratio</t>
  </si>
  <si>
    <t>Old dependency ratio</t>
  </si>
  <si>
    <t>ERC wins (starting investigators grant 2012) / million inhabitants</t>
  </si>
  <si>
    <t>Number of universities in the top 500(ARWU2012 ranking) / million inhabitants</t>
  </si>
  <si>
    <t>Ratio of population aged 60 and over to population aged 20-59</t>
  </si>
  <si>
    <t>Ratio of population aged 0-19 and over to population aged 20-59</t>
  </si>
  <si>
    <t>Ratio between the employment rate of graduates (ISCED 5-6) ages 25-34 and overall employment rate in the same age category</t>
  </si>
  <si>
    <t xml:space="preserve">Ability of public universities to decide upon their strategy, constitute their own academic community in terms of student and staff selection and to determine their teaching and research programmes.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</si>
</sst>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 #,##0.00_-;\-&quot;€&quot;\ * #,##0.00_-;_-&quot;€&quot;\ * &quot;-&quot;??_-;_-@_-"/>
    <numFmt numFmtId="43" formatCode="_-* #,##0.00_-;\-* #,##0.00_-;_-* &quot;-&quot;??_-;_-@_-"/>
    <numFmt numFmtId="164" formatCode="0.0"/>
    <numFmt numFmtId="165" formatCode="[$€-2]\ #,##0.00"/>
  </numFmts>
  <fonts count="19" x14ac:knownFonts="1">
    <font>
      <sz val="11"/>
      <color theme="1"/>
      <name val="Calibri"/>
      <family val="2"/>
      <scheme val="minor"/>
    </font>
    <font>
      <sz val="10"/>
      <name val="Arial"/>
      <family val="2"/>
    </font>
    <font>
      <sz val="11"/>
      <name val="Arial"/>
      <family val="2"/>
    </font>
    <font>
      <sz val="9"/>
      <color indexed="81"/>
      <name val="Tahoma"/>
      <family val="2"/>
    </font>
    <font>
      <b/>
      <sz val="9"/>
      <color indexed="81"/>
      <name val="Tahoma"/>
      <family val="2"/>
    </font>
    <font>
      <sz val="11"/>
      <color theme="1"/>
      <name val="Calibri"/>
      <family val="2"/>
      <scheme val="minor"/>
    </font>
    <font>
      <sz val="11"/>
      <color theme="0"/>
      <name val="Calibri"/>
      <family val="2"/>
      <scheme val="minor"/>
    </font>
    <font>
      <b/>
      <sz val="11"/>
      <color theme="0"/>
      <name val="Calibri"/>
      <family val="2"/>
      <scheme val="minor"/>
    </font>
    <font>
      <sz val="12"/>
      <color theme="1"/>
      <name val="Calibri"/>
      <family val="2"/>
      <scheme val="minor"/>
    </font>
    <font>
      <sz val="11"/>
      <color rgb="FFFF0000"/>
      <name val="Calibri"/>
      <family val="2"/>
      <scheme val="minor"/>
    </font>
    <font>
      <sz val="10"/>
      <color theme="1"/>
      <name val="Calibri"/>
      <family val="2"/>
      <scheme val="minor"/>
    </font>
    <font>
      <sz val="10"/>
      <name val="Calibri"/>
      <family val="2"/>
      <scheme val="minor"/>
    </font>
    <font>
      <sz val="10"/>
      <color rgb="FFFF0000"/>
      <name val="Calibri"/>
      <family val="2"/>
      <scheme val="minor"/>
    </font>
    <font>
      <sz val="9"/>
      <color rgb="FF000000"/>
      <name val="Calibri"/>
      <family val="2"/>
      <scheme val="minor"/>
    </font>
    <font>
      <sz val="11"/>
      <name val="Calibri"/>
      <family val="2"/>
      <scheme val="minor"/>
    </font>
    <font>
      <sz val="12"/>
      <name val="Calibri"/>
      <family val="2"/>
      <scheme val="minor"/>
    </font>
    <font>
      <sz val="11"/>
      <color rgb="FF000000"/>
      <name val="Calibri"/>
      <family val="2"/>
      <scheme val="minor"/>
    </font>
    <font>
      <sz val="10"/>
      <color rgb="FF000000"/>
      <name val="Calibri"/>
      <family val="2"/>
      <scheme val="minor"/>
    </font>
    <font>
      <sz val="10"/>
      <color rgb="FF000000"/>
      <name val="Arial"/>
      <family val="2"/>
    </font>
  </fonts>
  <fills count="9">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D9D9D9"/>
        <bgColor indexed="64"/>
      </patternFill>
    </fill>
    <fill>
      <patternFill patternType="solid">
        <fgColor theme="0" tint="-4.9989318521683403E-2"/>
        <bgColor indexed="64"/>
      </patternFill>
    </fill>
    <fill>
      <patternFill patternType="solid">
        <fgColor theme="3"/>
        <bgColor indexed="64"/>
      </patternFill>
    </fill>
    <fill>
      <patternFill patternType="solid">
        <fgColor theme="4"/>
        <bgColor indexed="64"/>
      </patternFill>
    </fill>
    <fill>
      <patternFill patternType="solid">
        <fgColor rgb="FF1F497D"/>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right style="thin">
        <color indexed="64"/>
      </right>
      <top style="thin">
        <color indexed="64"/>
      </top>
      <bottom/>
      <diagonal/>
    </border>
  </borders>
  <cellStyleXfs count="9">
    <xf numFmtId="0" fontId="0"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0" fontId="2" fillId="0" borderId="0"/>
    <xf numFmtId="0" fontId="1" fillId="0" borderId="0"/>
    <xf numFmtId="9" fontId="5"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cellStyleXfs>
  <cellXfs count="58">
    <xf numFmtId="0" fontId="0" fillId="0" borderId="0" xfId="0"/>
    <xf numFmtId="0" fontId="0" fillId="2" borderId="0" xfId="0" applyFill="1"/>
    <xf numFmtId="0" fontId="9" fillId="0" borderId="0" xfId="0" applyFont="1"/>
    <xf numFmtId="0" fontId="0" fillId="0" borderId="1" xfId="0" applyFill="1" applyBorder="1"/>
    <xf numFmtId="0" fontId="0" fillId="0" borderId="1" xfId="0" applyBorder="1"/>
    <xf numFmtId="0" fontId="7" fillId="7" borderId="4" xfId="0" applyFont="1" applyFill="1" applyBorder="1" applyAlignment="1">
      <alignment horizontal="center" vertical="center" wrapText="1"/>
    </xf>
    <xf numFmtId="0" fontId="6" fillId="0" borderId="1" xfId="0" applyFont="1" applyBorder="1"/>
    <xf numFmtId="0" fontId="7" fillId="6" borderId="1" xfId="0" applyFont="1" applyFill="1" applyBorder="1" applyAlignment="1">
      <alignment horizontal="center" vertical="center" wrapText="1"/>
    </xf>
    <xf numFmtId="0" fontId="7" fillId="6" borderId="1" xfId="0" applyFont="1" applyFill="1" applyBorder="1" applyAlignment="1">
      <alignment horizontal="left" vertical="top" wrapText="1"/>
    </xf>
    <xf numFmtId="0" fontId="7" fillId="7" borderId="1" xfId="0" applyFont="1" applyFill="1" applyBorder="1" applyAlignment="1">
      <alignment horizontal="center" vertical="center" wrapText="1"/>
    </xf>
    <xf numFmtId="0" fontId="14" fillId="0" borderId="1" xfId="0" applyFont="1" applyBorder="1" applyAlignment="1">
      <alignment horizontal="left" vertical="top" wrapText="1"/>
    </xf>
    <xf numFmtId="0" fontId="14" fillId="2" borderId="1" xfId="0" applyFont="1" applyFill="1" applyBorder="1" applyAlignment="1">
      <alignment horizontal="left" vertical="top" wrapText="1"/>
    </xf>
    <xf numFmtId="0" fontId="14" fillId="0" borderId="4" xfId="0" applyFont="1" applyFill="1" applyBorder="1" applyAlignment="1">
      <alignment horizontal="left" vertical="top" wrapText="1"/>
    </xf>
    <xf numFmtId="0" fontId="14" fillId="2" borderId="4" xfId="0" applyFont="1" applyFill="1" applyBorder="1" applyAlignment="1">
      <alignment horizontal="left" vertical="top" wrapText="1"/>
    </xf>
    <xf numFmtId="0" fontId="0" fillId="0" borderId="1" xfId="0" applyBorder="1" applyAlignment="1">
      <alignment wrapText="1"/>
    </xf>
    <xf numFmtId="0" fontId="15" fillId="0" borderId="0" xfId="0" applyFont="1" applyAlignment="1">
      <alignment horizontal="left" vertical="top"/>
    </xf>
    <xf numFmtId="0" fontId="14" fillId="0" borderId="1" xfId="0" applyFont="1" applyFill="1" applyBorder="1" applyAlignment="1">
      <alignment horizontal="left" vertical="top" wrapText="1"/>
    </xf>
    <xf numFmtId="0" fontId="7" fillId="7" borderId="1" xfId="0" applyFont="1" applyFill="1" applyBorder="1" applyAlignment="1">
      <alignment wrapText="1"/>
    </xf>
    <xf numFmtId="0" fontId="7" fillId="7" borderId="1" xfId="0" applyFont="1" applyFill="1" applyBorder="1"/>
    <xf numFmtId="2" fontId="7" fillId="7" borderId="1" xfId="0" applyNumberFormat="1" applyFont="1" applyFill="1" applyBorder="1" applyAlignment="1">
      <alignment wrapText="1"/>
    </xf>
    <xf numFmtId="2" fontId="7" fillId="7" borderId="1" xfId="0" applyNumberFormat="1" applyFont="1" applyFill="1" applyBorder="1"/>
    <xf numFmtId="0" fontId="0" fillId="0" borderId="1" xfId="0" applyBorder="1" applyAlignment="1">
      <alignment horizontal="right"/>
    </xf>
    <xf numFmtId="0" fontId="0" fillId="0" borderId="0" xfId="0" applyFont="1" applyBorder="1"/>
    <xf numFmtId="0" fontId="7" fillId="6" borderId="2" xfId="0" applyFont="1" applyFill="1" applyBorder="1" applyAlignment="1">
      <alignment horizontal="center" vertical="center" textRotation="90" wrapText="1"/>
    </xf>
    <xf numFmtId="0" fontId="0" fillId="0" borderId="4" xfId="0" applyBorder="1" applyAlignment="1">
      <alignment horizontal="center" vertical="center" textRotation="90" wrapText="1"/>
    </xf>
    <xf numFmtId="0" fontId="0" fillId="0" borderId="3" xfId="0" applyBorder="1" applyAlignment="1">
      <alignment horizontal="center" vertical="center" textRotation="90" wrapText="1"/>
    </xf>
    <xf numFmtId="0" fontId="7" fillId="6" borderId="3" xfId="0" applyFont="1" applyFill="1" applyBorder="1" applyAlignment="1">
      <alignment horizontal="center" vertical="center" textRotation="90" wrapText="1"/>
    </xf>
    <xf numFmtId="0" fontId="14" fillId="0" borderId="1" xfId="0" applyFont="1" applyBorder="1"/>
    <xf numFmtId="0" fontId="7" fillId="8" borderId="6" xfId="0" applyFont="1" applyFill="1" applyBorder="1" applyAlignment="1">
      <alignment horizontal="center" textRotation="90" wrapText="1"/>
    </xf>
    <xf numFmtId="0" fontId="7" fillId="8" borderId="5" xfId="0" applyFont="1" applyFill="1" applyBorder="1" applyAlignment="1">
      <alignment horizontal="center" textRotation="90" wrapText="1"/>
    </xf>
    <xf numFmtId="0" fontId="13" fillId="3" borderId="0" xfId="0" applyFont="1" applyFill="1" applyBorder="1" applyAlignment="1">
      <alignment vertical="center"/>
    </xf>
    <xf numFmtId="2" fontId="16" fillId="2" borderId="0" xfId="6" applyNumberFormat="1" applyFont="1" applyFill="1" applyBorder="1" applyAlignment="1">
      <alignment horizontal="right" vertical="center"/>
    </xf>
    <xf numFmtId="2" fontId="9" fillId="2" borderId="0" xfId="6" applyNumberFormat="1" applyFont="1" applyFill="1" applyBorder="1" applyAlignment="1">
      <alignment horizontal="right" vertical="center"/>
    </xf>
    <xf numFmtId="0" fontId="10" fillId="3" borderId="0" xfId="0" applyFont="1" applyFill="1" applyBorder="1" applyAlignment="1">
      <alignment vertical="center" wrapText="1"/>
    </xf>
    <xf numFmtId="0" fontId="10" fillId="3" borderId="0" xfId="0" applyFont="1" applyFill="1" applyBorder="1" applyAlignment="1">
      <alignment vertical="center"/>
    </xf>
    <xf numFmtId="0" fontId="10" fillId="3" borderId="0" xfId="0" applyFont="1" applyFill="1" applyBorder="1"/>
    <xf numFmtId="0" fontId="10" fillId="3" borderId="0" xfId="0" applyFont="1" applyFill="1" applyBorder="1" applyAlignment="1">
      <alignment horizontal="center" vertical="center"/>
    </xf>
    <xf numFmtId="0" fontId="11" fillId="5" borderId="0" xfId="0" applyFont="1" applyFill="1" applyBorder="1"/>
    <xf numFmtId="0" fontId="13" fillId="4" borderId="0" xfId="0" applyFont="1" applyFill="1" applyBorder="1" applyAlignment="1">
      <alignment vertical="center"/>
    </xf>
    <xf numFmtId="0" fontId="17" fillId="3" borderId="0" xfId="0" applyFont="1" applyFill="1" applyBorder="1" applyAlignment="1">
      <alignment vertical="center"/>
    </xf>
    <xf numFmtId="2" fontId="10" fillId="2" borderId="0" xfId="0" applyNumberFormat="1" applyFont="1" applyFill="1" applyBorder="1" applyAlignment="1">
      <alignment horizontal="right" vertical="center"/>
    </xf>
    <xf numFmtId="0" fontId="17" fillId="3" borderId="0" xfId="0" applyFont="1" applyFill="1" applyBorder="1" applyAlignment="1">
      <alignment horizontal="center" vertical="center" wrapText="1"/>
    </xf>
    <xf numFmtId="2" fontId="17" fillId="3" borderId="0" xfId="0" applyNumberFormat="1" applyFont="1" applyFill="1" applyBorder="1" applyAlignment="1">
      <alignment horizontal="center" vertical="center"/>
    </xf>
    <xf numFmtId="2" fontId="18" fillId="2" borderId="0" xfId="0" applyNumberFormat="1" applyFont="1" applyFill="1" applyBorder="1" applyAlignment="1">
      <alignment horizontal="right" vertical="center"/>
    </xf>
    <xf numFmtId="2" fontId="0" fillId="0" borderId="0" xfId="0" applyNumberFormat="1" applyFont="1" applyBorder="1" applyAlignment="1">
      <alignment horizontal="right"/>
    </xf>
    <xf numFmtId="2" fontId="14" fillId="0" borderId="0" xfId="0" applyNumberFormat="1" applyFont="1" applyBorder="1" applyAlignment="1">
      <alignment horizontal="right"/>
    </xf>
    <xf numFmtId="0" fontId="9" fillId="0" borderId="0" xfId="0" applyFont="1" applyBorder="1" applyAlignment="1">
      <alignment horizontal="right"/>
    </xf>
    <xf numFmtId="0" fontId="0" fillId="0" borderId="0" xfId="0" applyFont="1" applyBorder="1" applyAlignment="1">
      <alignment horizontal="right"/>
    </xf>
    <xf numFmtId="164" fontId="0" fillId="0" borderId="0" xfId="0" applyNumberFormat="1" applyFont="1" applyBorder="1" applyAlignment="1">
      <alignment horizontal="right"/>
    </xf>
    <xf numFmtId="1" fontId="10" fillId="0" borderId="0" xfId="0" applyNumberFormat="1" applyFont="1" applyFill="1" applyBorder="1" applyAlignment="1">
      <alignment horizontal="right"/>
    </xf>
    <xf numFmtId="2" fontId="9" fillId="0" borderId="0" xfId="0" applyNumberFormat="1" applyFont="1" applyBorder="1" applyAlignment="1">
      <alignment horizontal="right"/>
    </xf>
    <xf numFmtId="1" fontId="12" fillId="0" borderId="0" xfId="0" applyNumberFormat="1" applyFont="1" applyFill="1" applyBorder="1" applyAlignment="1">
      <alignment horizontal="right"/>
    </xf>
    <xf numFmtId="1" fontId="11" fillId="0" borderId="0" xfId="0" applyNumberFormat="1" applyFont="1" applyFill="1" applyBorder="1" applyAlignment="1">
      <alignment horizontal="right"/>
    </xf>
    <xf numFmtId="1" fontId="0" fillId="0" borderId="0" xfId="0" applyNumberFormat="1" applyFont="1" applyBorder="1" applyAlignment="1">
      <alignment horizontal="right"/>
    </xf>
    <xf numFmtId="2" fontId="17" fillId="2" borderId="0" xfId="6" applyNumberFormat="1" applyFont="1" applyFill="1" applyBorder="1" applyAlignment="1">
      <alignment horizontal="right" vertical="center"/>
    </xf>
    <xf numFmtId="164" fontId="14" fillId="0" borderId="0" xfId="0" applyNumberFormat="1" applyFont="1" applyBorder="1" applyAlignment="1">
      <alignment horizontal="right"/>
    </xf>
    <xf numFmtId="164" fontId="9" fillId="0" borderId="0" xfId="0" applyNumberFormat="1" applyFont="1" applyBorder="1" applyAlignment="1">
      <alignment horizontal="right"/>
    </xf>
    <xf numFmtId="165" fontId="18" fillId="2" borderId="0" xfId="0" applyNumberFormat="1" applyFont="1" applyFill="1" applyBorder="1" applyAlignment="1">
      <alignment horizontal="right" vertical="center"/>
    </xf>
  </cellXfs>
  <cellStyles count="9">
    <cellStyle name="Comma 2" xfId="1"/>
    <cellStyle name="Currency 2" xfId="2"/>
    <cellStyle name="Normal" xfId="0" builtinId="0"/>
    <cellStyle name="Normal 2" xfId="3"/>
    <cellStyle name="Normal 3" xfId="4"/>
    <cellStyle name="Normal 4" xfId="5"/>
    <cellStyle name="Percent" xfId="6" builtinId="5"/>
    <cellStyle name="Percent 2" xfId="7"/>
    <cellStyle name="Percent 3" xfId="8"/>
  </cellStyles>
  <dxfs count="0"/>
  <tableStyles count="0" defaultTableStyle="TableStyleMedium2" defaultPivotStyle="PivotStyleLight16"/>
  <colors>
    <mruColors>
      <color rgb="FF65C38B"/>
      <color rgb="FF6AB66E"/>
      <color rgb="FF77B177"/>
      <color rgb="FF98B9B8"/>
      <color rgb="FF98B95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sso/Dropbox/AAA_SUPPEU%20Report/October%202014%20Final%20revision/Copy%20of%20Standardised_dataset_290614.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debook"/>
      <sheetName val="Data_SUPPEU"/>
      <sheetName val="Data_SEHE"/>
      <sheetName val="Difference_PP"/>
      <sheetName val="stdardised_difference"/>
      <sheetName val="sensitivity_analysis_2014"/>
      <sheetName val="comparison_values_change_public"/>
      <sheetName val="comparison_values_change_privat"/>
      <sheetName val="comp_finaid"/>
      <sheetName val="comp_mobility"/>
      <sheetName val="comp_enrol"/>
      <sheetName val="comp_grad"/>
      <sheetName val="comp_empl"/>
      <sheetName val="comp_NE"/>
      <sheetName val="comp_topuni"/>
      <sheetName val="comp_toppubs"/>
      <sheetName val="comp_copubs"/>
      <sheetName val="change_ERC"/>
      <sheetName val="convergence_divergence"/>
      <sheetName val="Sheet7"/>
    </sheetNames>
    <sheetDataSet>
      <sheetData sheetId="0" refreshError="1"/>
      <sheetData sheetId="1" refreshError="1"/>
      <sheetData sheetId="2">
        <row r="41">
          <cell r="B41" t="str">
            <v>Austria</v>
          </cell>
          <cell r="H41">
            <v>-0.79396544108857137</v>
          </cell>
        </row>
        <row r="42">
          <cell r="B42" t="str">
            <v>Belgium</v>
          </cell>
          <cell r="H42">
            <v>-1.0188052120163085</v>
          </cell>
        </row>
        <row r="43">
          <cell r="B43" t="str">
            <v>Bulgaria</v>
          </cell>
          <cell r="H43">
            <v>1.0047527263333254</v>
          </cell>
        </row>
        <row r="44">
          <cell r="B44" t="str">
            <v>Croatia</v>
          </cell>
          <cell r="H44">
            <v>-0.45670578469696588</v>
          </cell>
        </row>
        <row r="45">
          <cell r="B45" t="str">
            <v>Cyprus</v>
          </cell>
          <cell r="H45">
            <v>1.0609626690652598</v>
          </cell>
        </row>
        <row r="46">
          <cell r="B46" t="str">
            <v>Czech Rep.</v>
          </cell>
          <cell r="H46">
            <v>-0.40049584196503146</v>
          </cell>
        </row>
        <row r="47">
          <cell r="B47" t="str">
            <v>Denmark</v>
          </cell>
          <cell r="H47">
            <v>-1.2436449829440455</v>
          </cell>
        </row>
        <row r="48">
          <cell r="B48" t="str">
            <v>Estonia</v>
          </cell>
          <cell r="H48">
            <v>0.16160358535431127</v>
          </cell>
        </row>
        <row r="49">
          <cell r="B49" t="str">
            <v>Finland</v>
          </cell>
          <cell r="H49">
            <v>-1.3560648684079142</v>
          </cell>
        </row>
        <row r="50">
          <cell r="B50" t="str">
            <v>France</v>
          </cell>
          <cell r="H50">
            <v>-0.28807595650116286</v>
          </cell>
        </row>
        <row r="51">
          <cell r="B51" t="str">
            <v>Germany</v>
          </cell>
          <cell r="H51">
            <v>-0.68154555562470276</v>
          </cell>
        </row>
        <row r="52">
          <cell r="B52" t="str">
            <v>Greece</v>
          </cell>
          <cell r="H52">
            <v>-6.3236185573425918E-2</v>
          </cell>
        </row>
        <row r="53">
          <cell r="B53" t="str">
            <v>Hungary</v>
          </cell>
          <cell r="H53">
            <v>-0.1756560710372945</v>
          </cell>
        </row>
        <row r="54">
          <cell r="B54" t="str">
            <v>Ireland</v>
          </cell>
          <cell r="H54">
            <v>-0.1756560710372945</v>
          </cell>
        </row>
        <row r="55">
          <cell r="B55" t="str">
            <v>Italy</v>
          </cell>
          <cell r="H55">
            <v>-6.3236185573425918E-2</v>
          </cell>
        </row>
        <row r="56">
          <cell r="B56" t="str">
            <v>Latvia</v>
          </cell>
          <cell r="H56">
            <v>0.83612289813752261</v>
          </cell>
        </row>
        <row r="57">
          <cell r="B57" t="str">
            <v>Lithuania</v>
          </cell>
          <cell r="H57">
            <v>1.0047527263333254</v>
          </cell>
        </row>
        <row r="58">
          <cell r="B58" t="str">
            <v>Lux.</v>
          </cell>
          <cell r="H58">
            <v>-6.3236185573425918E-2</v>
          </cell>
        </row>
        <row r="59">
          <cell r="B59" t="str">
            <v>Malta</v>
          </cell>
          <cell r="H59">
            <v>-6.3236185573425918E-2</v>
          </cell>
        </row>
        <row r="60">
          <cell r="B60" t="str">
            <v>Netherl.</v>
          </cell>
          <cell r="H60">
            <v>0.89233284086945652</v>
          </cell>
        </row>
        <row r="61">
          <cell r="B61" t="str">
            <v>Poland</v>
          </cell>
          <cell r="H61">
            <v>0.66749306994171986</v>
          </cell>
        </row>
        <row r="62">
          <cell r="B62" t="str">
            <v>Portugal</v>
          </cell>
          <cell r="H62">
            <v>0.83612289813752261</v>
          </cell>
        </row>
        <row r="63">
          <cell r="B63" t="str">
            <v>Romania</v>
          </cell>
          <cell r="H63">
            <v>1.1733825545291281</v>
          </cell>
        </row>
        <row r="64">
          <cell r="B64" t="str">
            <v>Slovakia</v>
          </cell>
          <cell r="H64">
            <v>-0.28807595650116286</v>
          </cell>
        </row>
        <row r="65">
          <cell r="B65" t="str">
            <v>Slovenia</v>
          </cell>
          <cell r="H65">
            <v>-0.73775549835663712</v>
          </cell>
        </row>
        <row r="66">
          <cell r="B66" t="str">
            <v>Spain</v>
          </cell>
          <cell r="H66">
            <v>-0.1756560710372945</v>
          </cell>
        </row>
        <row r="67">
          <cell r="B67" t="str">
            <v>Sweden</v>
          </cell>
          <cell r="H67">
            <v>-0.90638532655243986</v>
          </cell>
        </row>
        <row r="68">
          <cell r="B68" t="str">
            <v>UK</v>
          </cell>
          <cell r="H68">
            <v>3.7028299774661697</v>
          </cell>
        </row>
        <row r="69">
          <cell r="B69" t="str">
            <v>Iceland</v>
          </cell>
          <cell r="H69">
            <v>-1.1874350402121114</v>
          </cell>
        </row>
        <row r="70">
          <cell r="B70" t="str">
            <v>Norway</v>
          </cell>
          <cell r="H70">
            <v>-6.3236185573425918E-2</v>
          </cell>
        </row>
        <row r="71">
          <cell r="B71" t="str">
            <v>Switz.</v>
          </cell>
          <cell r="H71">
            <v>-6.3236185573425918E-2</v>
          </cell>
        </row>
        <row r="72">
          <cell r="B72" t="str">
            <v>Turkey</v>
          </cell>
          <cell r="H72">
            <v>-1.0750151547482427</v>
          </cell>
        </row>
        <row r="150">
          <cell r="AZ150">
            <v>-9.9820999999999993E-2</v>
          </cell>
        </row>
        <row r="151">
          <cell r="AZ151">
            <v>1.0240000000000041E-3</v>
          </cell>
        </row>
        <row r="152">
          <cell r="AZ152">
            <v>-0.26559859999999996</v>
          </cell>
        </row>
        <row r="153">
          <cell r="AZ153">
            <v>-0.13719320000000002</v>
          </cell>
        </row>
        <row r="155">
          <cell r="AZ155">
            <v>-0.1225</v>
          </cell>
        </row>
        <row r="156">
          <cell r="AZ156">
            <v>1.4542599999999961E-2</v>
          </cell>
        </row>
        <row r="157">
          <cell r="AZ157">
            <v>9.0209399999999995E-2</v>
          </cell>
        </row>
        <row r="158">
          <cell r="AZ158">
            <v>9.7724999999999992E-2</v>
          </cell>
        </row>
        <row r="159">
          <cell r="AZ159">
            <v>0.24371100000000001</v>
          </cell>
        </row>
        <row r="160">
          <cell r="AZ160">
            <v>-6.0679999999999901E-3</v>
          </cell>
        </row>
        <row r="161">
          <cell r="AZ161">
            <v>8.662350000000002E-2</v>
          </cell>
        </row>
        <row r="162">
          <cell r="AZ162">
            <v>-0.10568329999999998</v>
          </cell>
        </row>
        <row r="163">
          <cell r="AZ163">
            <v>-0.2074387</v>
          </cell>
        </row>
        <row r="164">
          <cell r="AZ164">
            <v>6.2376100000000004E-2</v>
          </cell>
        </row>
        <row r="165">
          <cell r="AZ165">
            <v>-8.7912599999999994E-2</v>
          </cell>
        </row>
        <row r="166">
          <cell r="AZ166">
            <v>-0.13761839999999997</v>
          </cell>
        </row>
        <row r="167">
          <cell r="AZ167">
            <v>-0.13993329999999998</v>
          </cell>
        </row>
        <row r="168">
          <cell r="AZ168">
            <v>0.10469250000000002</v>
          </cell>
        </row>
        <row r="170">
          <cell r="AZ170">
            <v>0.16064399999999995</v>
          </cell>
        </row>
        <row r="171">
          <cell r="AZ171">
            <v>-0.29949990000000004</v>
          </cell>
        </row>
        <row r="172">
          <cell r="AZ172">
            <v>0.10168710000000003</v>
          </cell>
        </row>
        <row r="173">
          <cell r="AZ173">
            <v>0.16919480000000001</v>
          </cell>
        </row>
        <row r="174">
          <cell r="AZ174">
            <v>9.9047899999999994E-2</v>
          </cell>
        </row>
        <row r="175">
          <cell r="AZ175">
            <v>-0.26093820000000001</v>
          </cell>
        </row>
        <row r="176">
          <cell r="AZ176">
            <v>-0.25201210000000002</v>
          </cell>
        </row>
        <row r="177">
          <cell r="AZ177">
            <v>-9.3659300000000001E-2</v>
          </cell>
        </row>
        <row r="178">
          <cell r="AZ178">
            <v>-5.1023000000000041E-3</v>
          </cell>
        </row>
        <row r="179">
          <cell r="AZ179">
            <v>0.35971900000000001</v>
          </cell>
        </row>
        <row r="180">
          <cell r="AZ180">
            <v>-0.10541900000000001</v>
          </cell>
        </row>
        <row r="181">
          <cell r="AZ181">
            <v>0.24251619999999996</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workbookViewId="0">
      <selection activeCell="C1" sqref="C1"/>
    </sheetView>
  </sheetViews>
  <sheetFormatPr defaultRowHeight="15" x14ac:dyDescent="0.25"/>
  <cols>
    <col min="1" max="3" width="30.7109375" customWidth="1"/>
    <col min="4" max="4" width="54.28515625" customWidth="1"/>
    <col min="5" max="8" width="30.7109375" customWidth="1"/>
  </cols>
  <sheetData>
    <row r="1" spans="1:8" x14ac:dyDescent="0.25">
      <c r="D1" s="2"/>
    </row>
    <row r="2" spans="1:8" ht="15" customHeight="1" x14ac:dyDescent="0.25">
      <c r="A2" s="6"/>
      <c r="B2" s="7" t="s">
        <v>11</v>
      </c>
      <c r="C2" s="7" t="s">
        <v>12</v>
      </c>
      <c r="D2" s="8" t="s">
        <v>33</v>
      </c>
      <c r="E2" s="8" t="s">
        <v>34</v>
      </c>
      <c r="F2" s="8" t="s">
        <v>35</v>
      </c>
      <c r="G2" s="8" t="s">
        <v>36</v>
      </c>
      <c r="H2" s="8" t="s">
        <v>37</v>
      </c>
    </row>
    <row r="3" spans="1:8" ht="15" customHeight="1" x14ac:dyDescent="0.25">
      <c r="A3" s="23" t="s">
        <v>7</v>
      </c>
      <c r="B3" s="9" t="s">
        <v>13</v>
      </c>
      <c r="C3" s="9" t="s">
        <v>172</v>
      </c>
      <c r="D3" s="10" t="s">
        <v>38</v>
      </c>
      <c r="E3" s="10" t="s">
        <v>39</v>
      </c>
      <c r="F3" s="10">
        <v>2010</v>
      </c>
      <c r="G3" s="10">
        <v>2008</v>
      </c>
      <c r="H3" s="10" t="s">
        <v>169</v>
      </c>
    </row>
    <row r="4" spans="1:8" ht="15" customHeight="1" x14ac:dyDescent="0.25">
      <c r="A4" s="24"/>
      <c r="B4" s="9" t="s">
        <v>14</v>
      </c>
      <c r="C4" s="9" t="s">
        <v>173</v>
      </c>
      <c r="D4" s="10" t="s">
        <v>40</v>
      </c>
      <c r="E4" s="10" t="s">
        <v>39</v>
      </c>
      <c r="F4" s="10">
        <v>2010</v>
      </c>
      <c r="G4" s="10">
        <v>2008</v>
      </c>
      <c r="H4" s="10" t="s">
        <v>169</v>
      </c>
    </row>
    <row r="5" spans="1:8" ht="15" customHeight="1" x14ac:dyDescent="0.25">
      <c r="A5" s="24"/>
      <c r="B5" s="9" t="s">
        <v>175</v>
      </c>
      <c r="C5" s="9" t="s">
        <v>174</v>
      </c>
      <c r="D5" s="10" t="s">
        <v>199</v>
      </c>
      <c r="E5" s="10" t="s">
        <v>39</v>
      </c>
      <c r="F5" s="10">
        <v>2010</v>
      </c>
      <c r="G5" s="10">
        <v>2008</v>
      </c>
      <c r="H5" s="10" t="s">
        <v>169</v>
      </c>
    </row>
    <row r="6" spans="1:8" ht="15" customHeight="1" x14ac:dyDescent="0.25">
      <c r="A6" s="24"/>
      <c r="B6" s="9" t="s">
        <v>15</v>
      </c>
      <c r="C6" s="9" t="s">
        <v>171</v>
      </c>
      <c r="D6" s="10" t="s">
        <v>41</v>
      </c>
      <c r="E6" s="10" t="s">
        <v>39</v>
      </c>
      <c r="F6" s="10">
        <v>2010</v>
      </c>
      <c r="G6" s="10">
        <v>2008</v>
      </c>
      <c r="H6" s="10" t="s">
        <v>42</v>
      </c>
    </row>
    <row r="7" spans="1:8" ht="15" customHeight="1" x14ac:dyDescent="0.25">
      <c r="A7" s="24"/>
      <c r="B7" s="9" t="s">
        <v>16</v>
      </c>
      <c r="C7" s="9" t="s">
        <v>17</v>
      </c>
      <c r="D7" s="10" t="s">
        <v>43</v>
      </c>
      <c r="E7" s="10" t="s">
        <v>39</v>
      </c>
      <c r="F7" s="10">
        <v>2010</v>
      </c>
      <c r="G7" s="10">
        <v>2008</v>
      </c>
      <c r="H7" s="10" t="s">
        <v>44</v>
      </c>
    </row>
    <row r="8" spans="1:8" ht="15" customHeight="1" x14ac:dyDescent="0.25">
      <c r="A8" s="25"/>
      <c r="B8" s="9" t="s">
        <v>27</v>
      </c>
      <c r="C8" s="9" t="s">
        <v>170</v>
      </c>
      <c r="D8" s="16" t="s">
        <v>58</v>
      </c>
      <c r="E8" s="4" t="s">
        <v>39</v>
      </c>
      <c r="F8" s="4">
        <v>2010</v>
      </c>
      <c r="G8" s="4">
        <v>2008</v>
      </c>
      <c r="H8" s="4" t="s">
        <v>46</v>
      </c>
    </row>
    <row r="9" spans="1:8" ht="15" customHeight="1" x14ac:dyDescent="0.25">
      <c r="A9" s="23" t="s">
        <v>8</v>
      </c>
      <c r="B9" s="9" t="s">
        <v>18</v>
      </c>
      <c r="C9" s="9" t="s">
        <v>180</v>
      </c>
      <c r="D9" s="10" t="s">
        <v>45</v>
      </c>
      <c r="E9" s="10" t="s">
        <v>39</v>
      </c>
      <c r="F9" s="10">
        <v>2012</v>
      </c>
      <c r="G9" s="10">
        <v>2010</v>
      </c>
      <c r="H9" s="12" t="s">
        <v>44</v>
      </c>
    </row>
    <row r="10" spans="1:8" ht="15" customHeight="1" x14ac:dyDescent="0.25">
      <c r="A10" s="24"/>
      <c r="B10" s="17" t="s">
        <v>28</v>
      </c>
      <c r="C10" s="18" t="s">
        <v>179</v>
      </c>
      <c r="D10" s="16" t="s">
        <v>176</v>
      </c>
      <c r="E10" s="14" t="s">
        <v>177</v>
      </c>
      <c r="F10" s="14">
        <v>2012</v>
      </c>
      <c r="G10" s="14">
        <v>2010</v>
      </c>
      <c r="H10" s="12" t="s">
        <v>44</v>
      </c>
    </row>
    <row r="11" spans="1:8" ht="15" customHeight="1" x14ac:dyDescent="0.25">
      <c r="A11" s="24"/>
      <c r="B11" s="9" t="s">
        <v>19</v>
      </c>
      <c r="C11" s="9" t="s">
        <v>5</v>
      </c>
      <c r="D11" s="10" t="s">
        <v>47</v>
      </c>
      <c r="E11" s="10" t="s">
        <v>39</v>
      </c>
      <c r="F11" s="12">
        <v>2012</v>
      </c>
      <c r="G11" s="10">
        <v>2010</v>
      </c>
      <c r="H11" s="12" t="s">
        <v>44</v>
      </c>
    </row>
    <row r="12" spans="1:8" ht="15" customHeight="1" x14ac:dyDescent="0.25">
      <c r="A12" s="24"/>
      <c r="B12" s="9" t="s">
        <v>9</v>
      </c>
      <c r="C12" s="9" t="s">
        <v>20</v>
      </c>
      <c r="D12" s="10" t="s">
        <v>48</v>
      </c>
      <c r="E12" s="10" t="s">
        <v>39</v>
      </c>
      <c r="F12" s="10">
        <v>2012</v>
      </c>
      <c r="G12" s="10">
        <v>2010</v>
      </c>
      <c r="H12" s="12" t="s">
        <v>44</v>
      </c>
    </row>
    <row r="13" spans="1:8" ht="15" customHeight="1" x14ac:dyDescent="0.25">
      <c r="A13" s="24"/>
      <c r="B13" s="5" t="s">
        <v>6</v>
      </c>
      <c r="C13" s="5" t="s">
        <v>183</v>
      </c>
      <c r="D13" s="13" t="s">
        <v>198</v>
      </c>
      <c r="E13" s="12" t="s">
        <v>39</v>
      </c>
      <c r="F13" s="12">
        <v>2012</v>
      </c>
      <c r="G13" s="12">
        <v>2010</v>
      </c>
      <c r="H13" s="12" t="s">
        <v>44</v>
      </c>
    </row>
    <row r="14" spans="1:8" ht="15" customHeight="1" x14ac:dyDescent="0.25">
      <c r="A14" s="24"/>
      <c r="B14" s="9" t="s">
        <v>21</v>
      </c>
      <c r="C14" s="9" t="s">
        <v>181</v>
      </c>
      <c r="D14" s="11" t="s">
        <v>195</v>
      </c>
      <c r="E14" s="10" t="s">
        <v>177</v>
      </c>
      <c r="F14" s="10">
        <v>2012</v>
      </c>
      <c r="G14" s="10">
        <v>2011</v>
      </c>
      <c r="H14" s="10" t="s">
        <v>49</v>
      </c>
    </row>
    <row r="15" spans="1:8" ht="15" customHeight="1" x14ac:dyDescent="0.25">
      <c r="A15" s="24"/>
      <c r="B15" s="9" t="s">
        <v>22</v>
      </c>
      <c r="C15" s="9" t="s">
        <v>182</v>
      </c>
      <c r="D15" s="10" t="s">
        <v>50</v>
      </c>
      <c r="E15" s="10" t="s">
        <v>39</v>
      </c>
      <c r="F15" s="10">
        <v>2009</v>
      </c>
      <c r="G15" s="10">
        <v>2007</v>
      </c>
      <c r="H15" s="10" t="s">
        <v>51</v>
      </c>
    </row>
    <row r="16" spans="1:8" ht="15" customHeight="1" x14ac:dyDescent="0.25">
      <c r="A16" s="24"/>
      <c r="B16" s="19" t="s">
        <v>29</v>
      </c>
      <c r="C16" s="20" t="s">
        <v>178</v>
      </c>
      <c r="D16" s="16" t="s">
        <v>59</v>
      </c>
      <c r="E16" s="4" t="s">
        <v>39</v>
      </c>
      <c r="F16" s="4">
        <v>2010</v>
      </c>
      <c r="G16" s="4" t="s">
        <v>32</v>
      </c>
      <c r="H16" s="4" t="s">
        <v>60</v>
      </c>
    </row>
    <row r="17" spans="1:8" ht="15" customHeight="1" x14ac:dyDescent="0.25">
      <c r="A17" s="24"/>
      <c r="B17" s="9" t="s">
        <v>23</v>
      </c>
      <c r="C17" s="9" t="s">
        <v>106</v>
      </c>
      <c r="D17" s="11" t="s">
        <v>52</v>
      </c>
      <c r="E17" s="10" t="s">
        <v>177</v>
      </c>
      <c r="F17" s="10">
        <v>2011</v>
      </c>
      <c r="G17" s="10">
        <v>2008</v>
      </c>
      <c r="H17" s="10" t="s">
        <v>53</v>
      </c>
    </row>
    <row r="18" spans="1:8" ht="15" customHeight="1" x14ac:dyDescent="0.25">
      <c r="A18" s="25"/>
      <c r="B18" s="9" t="s">
        <v>24</v>
      </c>
      <c r="C18" s="9" t="s">
        <v>54</v>
      </c>
      <c r="D18" s="10" t="s">
        <v>194</v>
      </c>
      <c r="E18" s="10" t="s">
        <v>177</v>
      </c>
      <c r="F18" s="10">
        <v>2012</v>
      </c>
      <c r="G18" s="10">
        <v>2011</v>
      </c>
      <c r="H18" s="10" t="s">
        <v>54</v>
      </c>
    </row>
    <row r="19" spans="1:8" ht="15" customHeight="1" x14ac:dyDescent="0.25">
      <c r="A19" s="23" t="s">
        <v>10</v>
      </c>
      <c r="B19" s="9" t="s">
        <v>25</v>
      </c>
      <c r="C19" s="9" t="s">
        <v>26</v>
      </c>
      <c r="D19" s="10" t="s">
        <v>55</v>
      </c>
      <c r="E19" s="10" t="s">
        <v>39</v>
      </c>
      <c r="F19" s="10">
        <v>2011</v>
      </c>
      <c r="G19" s="10">
        <v>2009</v>
      </c>
      <c r="H19" s="12" t="s">
        <v>44</v>
      </c>
    </row>
    <row r="20" spans="1:8" ht="15" customHeight="1" x14ac:dyDescent="0.25">
      <c r="A20" s="26"/>
      <c r="B20" s="9" t="s">
        <v>4</v>
      </c>
      <c r="C20" s="9" t="s">
        <v>184</v>
      </c>
      <c r="D20" s="10" t="s">
        <v>56</v>
      </c>
      <c r="E20" s="15" t="s">
        <v>57</v>
      </c>
      <c r="F20" s="10">
        <v>2012</v>
      </c>
      <c r="G20" s="10">
        <v>2010</v>
      </c>
      <c r="H20" s="12" t="s">
        <v>44</v>
      </c>
    </row>
    <row r="21" spans="1:8" ht="15" customHeight="1" x14ac:dyDescent="0.25">
      <c r="A21" s="28" t="s">
        <v>30</v>
      </c>
      <c r="B21" s="17" t="s">
        <v>189</v>
      </c>
      <c r="C21" s="18" t="s">
        <v>186</v>
      </c>
      <c r="D21" s="16" t="s">
        <v>188</v>
      </c>
      <c r="E21" s="14" t="s">
        <v>61</v>
      </c>
      <c r="F21" s="14">
        <v>2010</v>
      </c>
      <c r="G21" s="14">
        <v>2008</v>
      </c>
      <c r="H21" s="12" t="s">
        <v>44</v>
      </c>
    </row>
    <row r="22" spans="1:8" ht="15" customHeight="1" x14ac:dyDescent="0.25">
      <c r="A22" s="29"/>
      <c r="B22" s="17" t="s">
        <v>31</v>
      </c>
      <c r="C22" s="18" t="s">
        <v>187</v>
      </c>
      <c r="D22" s="3" t="s">
        <v>62</v>
      </c>
      <c r="E22" s="4" t="s">
        <v>61</v>
      </c>
      <c r="F22" s="21">
        <v>2013</v>
      </c>
      <c r="G22" s="27" t="s">
        <v>32</v>
      </c>
      <c r="H22" s="4" t="s">
        <v>185</v>
      </c>
    </row>
    <row r="23" spans="1:8" ht="17.25" customHeight="1" x14ac:dyDescent="0.25">
      <c r="A23" s="29"/>
      <c r="B23" s="9" t="s">
        <v>192</v>
      </c>
      <c r="C23" s="9" t="s">
        <v>190</v>
      </c>
      <c r="D23" s="16" t="s">
        <v>197</v>
      </c>
      <c r="E23" s="4" t="s">
        <v>177</v>
      </c>
      <c r="F23" s="16">
        <v>2010</v>
      </c>
      <c r="G23" s="16">
        <v>2008</v>
      </c>
      <c r="H23" s="12" t="s">
        <v>44</v>
      </c>
    </row>
    <row r="24" spans="1:8" ht="15.75" customHeight="1" x14ac:dyDescent="0.25">
      <c r="A24" s="29"/>
      <c r="B24" s="9" t="s">
        <v>193</v>
      </c>
      <c r="C24" s="9" t="s">
        <v>191</v>
      </c>
      <c r="D24" s="16" t="s">
        <v>196</v>
      </c>
      <c r="E24" s="4" t="s">
        <v>177</v>
      </c>
      <c r="F24" s="16">
        <v>2010</v>
      </c>
      <c r="G24" s="16">
        <v>2008</v>
      </c>
      <c r="H24" s="12" t="s">
        <v>44</v>
      </c>
    </row>
  </sheetData>
  <mergeCells count="4">
    <mergeCell ref="A3:A8"/>
    <mergeCell ref="A9:A18"/>
    <mergeCell ref="A21:A24"/>
    <mergeCell ref="A19:A20"/>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8"/>
  <sheetViews>
    <sheetView zoomScale="70" zoomScaleNormal="70" workbookViewId="0">
      <selection activeCell="C13" sqref="C13"/>
    </sheetView>
  </sheetViews>
  <sheetFormatPr defaultRowHeight="15" x14ac:dyDescent="0.25"/>
  <cols>
    <col min="2" max="2" width="11.42578125" customWidth="1"/>
    <col min="3" max="3" width="14" customWidth="1"/>
    <col min="4" max="5" width="11.28515625" customWidth="1"/>
    <col min="6" max="6" width="12.42578125" customWidth="1"/>
    <col min="7" max="7" width="11.140625" customWidth="1"/>
    <col min="8" max="8" width="9.140625" customWidth="1"/>
    <col min="9" max="9" width="12.7109375" customWidth="1"/>
    <col min="10" max="11" width="13.140625" customWidth="1"/>
    <col min="12" max="12" width="9.140625" customWidth="1"/>
    <col min="13" max="13" width="14.28515625" style="1" customWidth="1"/>
    <col min="14" max="14" width="13.42578125" customWidth="1"/>
    <col min="15" max="17" width="10.7109375" customWidth="1"/>
    <col min="22" max="22" width="12.5703125" customWidth="1"/>
  </cols>
  <sheetData>
    <row r="1" spans="1:23" x14ac:dyDescent="0.25">
      <c r="A1" s="22"/>
      <c r="B1" s="22"/>
      <c r="C1" s="22"/>
      <c r="D1" s="22"/>
      <c r="E1" s="22"/>
      <c r="F1" s="22"/>
      <c r="G1" s="22"/>
      <c r="H1" s="22"/>
      <c r="I1" s="22"/>
      <c r="J1" s="22"/>
      <c r="K1" s="22"/>
      <c r="L1" s="22"/>
      <c r="M1" s="22"/>
      <c r="N1" s="22"/>
      <c r="O1" s="22"/>
      <c r="P1" s="22"/>
      <c r="Q1" s="22"/>
      <c r="R1" s="22"/>
      <c r="S1" s="22"/>
      <c r="T1" s="22"/>
      <c r="U1" s="22"/>
      <c r="V1" s="22"/>
      <c r="W1" s="22"/>
    </row>
    <row r="2" spans="1:23" x14ac:dyDescent="0.25">
      <c r="A2" s="30"/>
      <c r="B2" s="33" t="s">
        <v>95</v>
      </c>
      <c r="C2" s="34" t="s">
        <v>96</v>
      </c>
      <c r="D2" s="34" t="s">
        <v>97</v>
      </c>
      <c r="E2" s="35" t="s">
        <v>158</v>
      </c>
      <c r="F2" s="35" t="s">
        <v>98</v>
      </c>
      <c r="G2" s="35" t="s">
        <v>99</v>
      </c>
      <c r="H2" s="35" t="s">
        <v>100</v>
      </c>
      <c r="I2" s="35" t="s">
        <v>101</v>
      </c>
      <c r="J2" s="35" t="s">
        <v>102</v>
      </c>
      <c r="K2" s="35" t="s">
        <v>161</v>
      </c>
      <c r="L2" s="35" t="s">
        <v>103</v>
      </c>
      <c r="M2" s="35" t="s">
        <v>104</v>
      </c>
      <c r="N2" s="35" t="s">
        <v>105</v>
      </c>
      <c r="O2" s="36" t="s">
        <v>123</v>
      </c>
      <c r="P2" s="37" t="s">
        <v>120</v>
      </c>
      <c r="Q2" s="37" t="s">
        <v>121</v>
      </c>
      <c r="R2" s="37" t="s">
        <v>122</v>
      </c>
      <c r="S2" s="37" t="s">
        <v>159</v>
      </c>
      <c r="T2" s="37" t="s">
        <v>162</v>
      </c>
      <c r="U2" s="37" t="s">
        <v>163</v>
      </c>
      <c r="V2" s="37" t="s">
        <v>168</v>
      </c>
      <c r="W2" s="37" t="s">
        <v>167</v>
      </c>
    </row>
    <row r="3" spans="1:23" x14ac:dyDescent="0.25">
      <c r="A3" s="30" t="s">
        <v>63</v>
      </c>
      <c r="B3" s="44">
        <v>43.54</v>
      </c>
      <c r="C3" s="31">
        <v>5.9105860000000003</v>
      </c>
      <c r="D3" s="45">
        <v>17.399999999999999</v>
      </c>
      <c r="E3" s="46">
        <v>16.530059999999999</v>
      </c>
      <c r="F3" s="45">
        <v>4.1930671605575096</v>
      </c>
      <c r="G3" s="47">
        <v>16.430510000000002</v>
      </c>
      <c r="H3" s="47">
        <v>0.67621430000000005</v>
      </c>
      <c r="I3" s="44">
        <v>0.83291172135247737</v>
      </c>
      <c r="J3" s="48">
        <v>11.45</v>
      </c>
      <c r="K3" s="48">
        <v>69.986700233228277</v>
      </c>
      <c r="L3" s="44">
        <v>1.9037982202342338</v>
      </c>
      <c r="M3" s="45">
        <v>35.4</v>
      </c>
      <c r="N3" s="45">
        <v>38.9</v>
      </c>
      <c r="O3" s="47">
        <v>95.9</v>
      </c>
      <c r="P3" s="49">
        <v>3</v>
      </c>
      <c r="Q3" s="49">
        <v>3</v>
      </c>
      <c r="R3" s="49">
        <v>2</v>
      </c>
      <c r="S3" s="47">
        <v>1.0596273291925467</v>
      </c>
      <c r="T3" s="47">
        <v>38</v>
      </c>
      <c r="U3" s="47">
        <v>39.799999999999997</v>
      </c>
      <c r="V3" s="47">
        <v>8307989</v>
      </c>
      <c r="W3" s="47">
        <v>77</v>
      </c>
    </row>
    <row r="4" spans="1:23" x14ac:dyDescent="0.25">
      <c r="A4" s="30" t="s">
        <v>64</v>
      </c>
      <c r="B4" s="44">
        <v>36.549999999999997</v>
      </c>
      <c r="C4" s="31">
        <v>3.5958830000000002</v>
      </c>
      <c r="D4" s="45">
        <v>13.2</v>
      </c>
      <c r="E4" s="47">
        <v>8.11</v>
      </c>
      <c r="F4" s="45">
        <v>4.1080526074721133</v>
      </c>
      <c r="G4" s="47">
        <v>23.061070000000001</v>
      </c>
      <c r="H4" s="47">
        <v>0.40473599999999998</v>
      </c>
      <c r="I4" s="44">
        <v>0.63632672941333035</v>
      </c>
      <c r="J4" s="48">
        <v>13.33</v>
      </c>
      <c r="K4" s="48">
        <v>84.591782270397587</v>
      </c>
      <c r="L4" s="44">
        <v>1.908980188239991</v>
      </c>
      <c r="M4" s="45">
        <v>41.4</v>
      </c>
      <c r="N4" s="45">
        <v>45.9</v>
      </c>
      <c r="O4" s="47">
        <v>91.9</v>
      </c>
      <c r="P4" s="49">
        <v>3</v>
      </c>
      <c r="Q4" s="49">
        <v>3</v>
      </c>
      <c r="R4" s="49">
        <v>2</v>
      </c>
      <c r="S4" s="47">
        <v>1.1290322580645162</v>
      </c>
      <c r="T4" s="47">
        <v>42.3</v>
      </c>
      <c r="U4" s="47">
        <v>41.5</v>
      </c>
      <c r="V4" s="47">
        <v>10666866</v>
      </c>
      <c r="W4" s="47">
        <v>91</v>
      </c>
    </row>
    <row r="5" spans="1:23" x14ac:dyDescent="0.25">
      <c r="A5" s="30" t="s">
        <v>65</v>
      </c>
      <c r="B5" s="44">
        <v>24.38</v>
      </c>
      <c r="C5" s="31">
        <v>12.627750000000001</v>
      </c>
      <c r="D5" s="45">
        <v>6.7</v>
      </c>
      <c r="E5" s="47">
        <v>3.5</v>
      </c>
      <c r="F5" s="45">
        <v>3.8681629143252425</v>
      </c>
      <c r="G5" s="47">
        <v>21.08184</v>
      </c>
      <c r="H5" s="47">
        <v>0.72602670000000002</v>
      </c>
      <c r="I5" s="44">
        <v>0</v>
      </c>
      <c r="J5" s="48">
        <v>3.52</v>
      </c>
      <c r="K5" s="48">
        <v>2.6781704647504219</v>
      </c>
      <c r="L5" s="44">
        <v>0</v>
      </c>
      <c r="M5" s="45">
        <v>25.9</v>
      </c>
      <c r="N5" s="45">
        <v>4.5</v>
      </c>
      <c r="O5" s="47">
        <v>84.1</v>
      </c>
      <c r="P5" s="49">
        <v>1</v>
      </c>
      <c r="Q5" s="49">
        <v>3</v>
      </c>
      <c r="R5" s="49">
        <v>2</v>
      </c>
      <c r="S5" s="47">
        <v>1.2215568862275448</v>
      </c>
      <c r="T5" s="47">
        <v>34.200000000000003</v>
      </c>
      <c r="U5" s="47">
        <v>43.1</v>
      </c>
      <c r="V5" s="47">
        <v>7518002</v>
      </c>
      <c r="W5" s="47">
        <v>58</v>
      </c>
    </row>
    <row r="6" spans="1:23" x14ac:dyDescent="0.25">
      <c r="A6" s="30" t="s">
        <v>90</v>
      </c>
      <c r="B6" s="44">
        <v>29.35</v>
      </c>
      <c r="C6" s="31">
        <v>9.4438720000000007</v>
      </c>
      <c r="D6" s="45">
        <v>3.1</v>
      </c>
      <c r="E6" s="47">
        <v>0.47</v>
      </c>
      <c r="F6" s="45">
        <v>3.4826476516594713</v>
      </c>
      <c r="G6" s="47">
        <v>22.884429999999998</v>
      </c>
      <c r="H6" s="47">
        <v>0.5262097</v>
      </c>
      <c r="I6" s="44">
        <v>0.23310800336701201</v>
      </c>
      <c r="J6" s="48">
        <v>3.19</v>
      </c>
      <c r="K6" s="48">
        <v>18.136623936557477</v>
      </c>
      <c r="L6" s="44">
        <v>0</v>
      </c>
      <c r="M6" s="45">
        <v>27.4</v>
      </c>
      <c r="N6" s="50">
        <v>12.71238</v>
      </c>
      <c r="O6" s="47">
        <v>91.9</v>
      </c>
      <c r="P6" s="49">
        <v>5</v>
      </c>
      <c r="Q6" s="49">
        <v>3</v>
      </c>
      <c r="R6" s="49">
        <v>3</v>
      </c>
      <c r="S6" s="47">
        <v>1.1272455089820359</v>
      </c>
      <c r="T6" s="47">
        <v>38.4</v>
      </c>
      <c r="U6" s="47">
        <v>41.4</v>
      </c>
      <c r="V6" s="47">
        <v>4311967</v>
      </c>
      <c r="W6" s="47">
        <v>25</v>
      </c>
    </row>
    <row r="7" spans="1:23" x14ac:dyDescent="0.25">
      <c r="A7" s="30" t="s">
        <v>66</v>
      </c>
      <c r="B7" s="44">
        <v>57.03</v>
      </c>
      <c r="C7" s="31">
        <v>23.98509</v>
      </c>
      <c r="D7" s="45">
        <v>50.9</v>
      </c>
      <c r="E7" s="47">
        <v>31.93</v>
      </c>
      <c r="F7" s="45">
        <v>3.9349805893986374</v>
      </c>
      <c r="G7" s="47">
        <v>15.67648</v>
      </c>
      <c r="H7" s="47">
        <v>0.78557999999999995</v>
      </c>
      <c r="I7" s="44">
        <v>0</v>
      </c>
      <c r="J7" s="48">
        <v>8.73</v>
      </c>
      <c r="K7" s="48">
        <v>12.76467713888896</v>
      </c>
      <c r="L7" s="44">
        <v>0</v>
      </c>
      <c r="M7" s="45">
        <v>33.799999999999997</v>
      </c>
      <c r="N7" s="45">
        <v>21.3</v>
      </c>
      <c r="O7" s="47">
        <v>93.8</v>
      </c>
      <c r="P7" s="49">
        <v>1</v>
      </c>
      <c r="Q7" s="49">
        <v>1</v>
      </c>
      <c r="R7" s="49">
        <v>2</v>
      </c>
      <c r="S7" s="47">
        <v>1.0275344180225281</v>
      </c>
      <c r="T7" s="47">
        <v>46.1</v>
      </c>
      <c r="U7" s="47">
        <v>30.4</v>
      </c>
      <c r="V7" s="47">
        <v>776333</v>
      </c>
      <c r="W7" s="47">
        <v>17</v>
      </c>
    </row>
    <row r="8" spans="1:23" x14ac:dyDescent="0.25">
      <c r="A8" s="30" t="s">
        <v>67</v>
      </c>
      <c r="B8" s="44">
        <v>24.56</v>
      </c>
      <c r="C8" s="31">
        <v>6.1413900000000003</v>
      </c>
      <c r="D8" s="45">
        <v>4.9000000000000004</v>
      </c>
      <c r="E8" s="46">
        <v>5.8933220000000004</v>
      </c>
      <c r="F8" s="45">
        <v>4.1803701134993325</v>
      </c>
      <c r="G8" s="47">
        <v>23.136410000000001</v>
      </c>
      <c r="H8" s="47">
        <v>0.80627309999999996</v>
      </c>
      <c r="I8" s="44">
        <v>9.5358601264779269E-2</v>
      </c>
      <c r="J8" s="48">
        <v>4.79</v>
      </c>
      <c r="K8" s="48">
        <v>27.618377697197932</v>
      </c>
      <c r="L8" s="44">
        <v>9.5358601264779269E-2</v>
      </c>
      <c r="M8" s="45">
        <v>29.2</v>
      </c>
      <c r="N8" s="45">
        <v>13</v>
      </c>
      <c r="O8" s="47">
        <v>80.099999999999994</v>
      </c>
      <c r="P8" s="49">
        <v>1</v>
      </c>
      <c r="Q8" s="49">
        <v>3</v>
      </c>
      <c r="R8" s="49">
        <v>3</v>
      </c>
      <c r="S8" s="47">
        <v>1.0497237569060773</v>
      </c>
      <c r="T8" s="47">
        <v>35</v>
      </c>
      <c r="U8" s="47">
        <v>36.5</v>
      </c>
      <c r="V8" s="47">
        <v>10343422</v>
      </c>
      <c r="W8" s="47">
        <v>83</v>
      </c>
    </row>
    <row r="9" spans="1:23" x14ac:dyDescent="0.25">
      <c r="A9" s="30" t="s">
        <v>68</v>
      </c>
      <c r="B9" s="44">
        <v>51.77</v>
      </c>
      <c r="C9" s="31">
        <v>1.7276579999999999</v>
      </c>
      <c r="D9" s="45">
        <v>28.4</v>
      </c>
      <c r="E9" s="47">
        <v>7.54</v>
      </c>
      <c r="F9" s="45">
        <v>4.3459329059478513</v>
      </c>
      <c r="G9" s="47">
        <v>22.562529999999999</v>
      </c>
      <c r="H9" s="47">
        <v>0.78771570000000002</v>
      </c>
      <c r="I9" s="44">
        <v>0.71934321087474284</v>
      </c>
      <c r="J9" s="48">
        <v>14.92</v>
      </c>
      <c r="K9" s="48">
        <v>165.53976664901293</v>
      </c>
      <c r="L9" s="44">
        <v>1.7983580271868571</v>
      </c>
      <c r="M9" s="45">
        <v>38.6</v>
      </c>
      <c r="N9" s="45">
        <v>52.4</v>
      </c>
      <c r="O9" s="47">
        <v>96</v>
      </c>
      <c r="P9" s="49">
        <v>2</v>
      </c>
      <c r="Q9" s="49">
        <v>2</v>
      </c>
      <c r="R9" s="49">
        <v>2</v>
      </c>
      <c r="S9" s="47">
        <v>1.0810810810810811</v>
      </c>
      <c r="T9" s="47">
        <v>46.3</v>
      </c>
      <c r="U9" s="47">
        <v>42.3</v>
      </c>
      <c r="V9" s="47">
        <v>5475791</v>
      </c>
      <c r="W9" s="47">
        <v>90</v>
      </c>
    </row>
    <row r="10" spans="1:23" x14ac:dyDescent="0.25">
      <c r="A10" s="30" t="s">
        <v>69</v>
      </c>
      <c r="B10" s="44">
        <v>21.93</v>
      </c>
      <c r="C10" s="31">
        <v>4.9922510000000004</v>
      </c>
      <c r="D10" s="45">
        <v>7.4</v>
      </c>
      <c r="E10" s="47">
        <v>1.78</v>
      </c>
      <c r="F10" s="45">
        <v>5.1740431564025826</v>
      </c>
      <c r="G10" s="47">
        <v>16.597809999999999</v>
      </c>
      <c r="H10" s="47">
        <v>0.64787110000000003</v>
      </c>
      <c r="I10" s="44">
        <v>0</v>
      </c>
      <c r="J10" s="48">
        <v>7.63</v>
      </c>
      <c r="K10" s="48">
        <v>21.988929860023934</v>
      </c>
      <c r="L10" s="44">
        <v>0.75207195824496487</v>
      </c>
      <c r="M10" s="45">
        <v>31.8</v>
      </c>
      <c r="N10" s="45">
        <v>10.9</v>
      </c>
      <c r="O10" s="47">
        <v>81.2</v>
      </c>
      <c r="P10" s="49">
        <v>3</v>
      </c>
      <c r="Q10" s="49">
        <v>3</v>
      </c>
      <c r="R10" s="49">
        <v>3</v>
      </c>
      <c r="S10" s="47">
        <v>1.1740370898716119</v>
      </c>
      <c r="T10" s="47">
        <v>39.200000000000003</v>
      </c>
      <c r="U10" s="47">
        <v>40.200000000000003</v>
      </c>
      <c r="V10" s="47">
        <v>1338440</v>
      </c>
      <c r="W10" s="47">
        <v>35</v>
      </c>
    </row>
    <row r="11" spans="1:23" x14ac:dyDescent="0.25">
      <c r="A11" s="30" t="s">
        <v>70</v>
      </c>
      <c r="B11" s="44">
        <v>32.450000000000003</v>
      </c>
      <c r="C11" s="31">
        <v>1.319267</v>
      </c>
      <c r="D11" s="45">
        <v>14.7</v>
      </c>
      <c r="E11" s="47">
        <v>4.09</v>
      </c>
      <c r="F11" s="45">
        <v>5.6723935503558209</v>
      </c>
      <c r="G11" s="47">
        <v>16.06568</v>
      </c>
      <c r="H11" s="47">
        <v>0.83964519999999998</v>
      </c>
      <c r="I11" s="44">
        <v>0.93018479423196121</v>
      </c>
      <c r="J11" s="48">
        <v>12.02</v>
      </c>
      <c r="K11" s="48">
        <v>106.54742638969299</v>
      </c>
      <c r="L11" s="44">
        <v>1.6743326296175303</v>
      </c>
      <c r="M11" s="45">
        <v>36.9</v>
      </c>
      <c r="N11" s="45">
        <v>39.4</v>
      </c>
      <c r="O11" s="47">
        <v>95.4</v>
      </c>
      <c r="P11" s="49">
        <v>3</v>
      </c>
      <c r="Q11" s="49">
        <v>2</v>
      </c>
      <c r="R11" s="49">
        <v>3</v>
      </c>
      <c r="S11" s="47">
        <v>1.0876494023904384</v>
      </c>
      <c r="T11" s="47">
        <v>43.1</v>
      </c>
      <c r="U11" s="47">
        <v>43</v>
      </c>
      <c r="V11" s="47">
        <v>5300484</v>
      </c>
      <c r="W11" s="47">
        <v>49</v>
      </c>
    </row>
    <row r="12" spans="1:23" x14ac:dyDescent="0.25">
      <c r="A12" s="30" t="s">
        <v>71</v>
      </c>
      <c r="B12" s="44">
        <v>37.11</v>
      </c>
      <c r="C12" s="31">
        <v>7.670083</v>
      </c>
      <c r="D12" s="45">
        <v>7.4</v>
      </c>
      <c r="E12" s="46">
        <v>8.8444439999999993</v>
      </c>
      <c r="F12" s="45">
        <v>3.4722188713020228</v>
      </c>
      <c r="G12" s="47">
        <v>29.26444</v>
      </c>
      <c r="H12" s="46">
        <v>0.51584960000000002</v>
      </c>
      <c r="I12" s="44">
        <v>0.32318272315640073</v>
      </c>
      <c r="J12" s="48">
        <v>10.039999999999999</v>
      </c>
      <c r="K12" s="48">
        <v>41.06403949650575</v>
      </c>
      <c r="L12" s="44">
        <v>0.8772102485673734</v>
      </c>
      <c r="M12" s="45">
        <v>39.200000000000003</v>
      </c>
      <c r="N12" s="45">
        <v>44.7</v>
      </c>
      <c r="O12" s="47">
        <v>86.399999999999991</v>
      </c>
      <c r="P12" s="49">
        <v>2</v>
      </c>
      <c r="Q12" s="49">
        <v>2</v>
      </c>
      <c r="R12" s="49">
        <v>1</v>
      </c>
      <c r="S12" s="47">
        <v>1.1066319895968788</v>
      </c>
      <c r="T12" s="47">
        <v>46.7</v>
      </c>
      <c r="U12" s="47">
        <v>40.700000000000003</v>
      </c>
      <c r="V12" s="47">
        <v>64007193</v>
      </c>
      <c r="W12" s="47">
        <v>619</v>
      </c>
    </row>
    <row r="13" spans="1:23" x14ac:dyDescent="0.25">
      <c r="A13" s="30" t="s">
        <v>72</v>
      </c>
      <c r="B13" s="50">
        <v>25.21</v>
      </c>
      <c r="C13" s="31">
        <v>6.181889</v>
      </c>
      <c r="D13" s="45">
        <v>18.899999999999999</v>
      </c>
      <c r="E13" s="47">
        <v>7.09</v>
      </c>
      <c r="F13" s="45">
        <v>3.1240690583879611</v>
      </c>
      <c r="G13" s="47">
        <v>19.301020000000001</v>
      </c>
      <c r="H13" s="47">
        <v>0.51003240000000005</v>
      </c>
      <c r="I13" s="44">
        <v>0.47705487165866178</v>
      </c>
      <c r="J13" s="48">
        <v>11.49</v>
      </c>
      <c r="K13" s="48">
        <v>63.104872530113589</v>
      </c>
      <c r="L13" s="44">
        <v>0.79509145276443627</v>
      </c>
      <c r="M13" s="45">
        <v>37.5</v>
      </c>
      <c r="N13" s="45">
        <v>41.7</v>
      </c>
      <c r="O13" s="47">
        <v>95</v>
      </c>
      <c r="P13" s="49">
        <v>4</v>
      </c>
      <c r="Q13" s="49">
        <v>2</v>
      </c>
      <c r="R13" s="49">
        <v>1</v>
      </c>
      <c r="S13" s="47">
        <v>1.146825396825397</v>
      </c>
      <c r="T13" s="47">
        <v>35</v>
      </c>
      <c r="U13" s="47">
        <v>45.6</v>
      </c>
      <c r="V13" s="47">
        <v>82217837</v>
      </c>
      <c r="W13" s="47">
        <v>407</v>
      </c>
    </row>
    <row r="14" spans="1:23" x14ac:dyDescent="0.25">
      <c r="A14" s="30" t="s">
        <v>73</v>
      </c>
      <c r="B14" s="50">
        <v>25.73</v>
      </c>
      <c r="C14" s="32">
        <v>1.9027069999999999</v>
      </c>
      <c r="D14" s="50">
        <v>2.1684299999999999</v>
      </c>
      <c r="E14" s="46">
        <v>3.4442529999999998</v>
      </c>
      <c r="F14" s="45">
        <v>5.7391968679617396</v>
      </c>
      <c r="G14" s="47">
        <v>10.14203</v>
      </c>
      <c r="H14" s="46">
        <v>0.4449205</v>
      </c>
      <c r="I14" s="44">
        <v>0.1798012692531199</v>
      </c>
      <c r="J14" s="48">
        <v>9.61</v>
      </c>
      <c r="K14" s="48">
        <v>15.90537143238461</v>
      </c>
      <c r="L14" s="44">
        <v>0.3596025385062398</v>
      </c>
      <c r="M14" s="45">
        <v>31.6</v>
      </c>
      <c r="N14" s="45">
        <v>20.399999999999999</v>
      </c>
      <c r="O14" s="47">
        <v>92.199999999999989</v>
      </c>
      <c r="P14" s="49">
        <v>4</v>
      </c>
      <c r="Q14" s="49">
        <v>1</v>
      </c>
      <c r="R14" s="49">
        <v>2</v>
      </c>
      <c r="S14" s="47">
        <v>1.0558002936857565</v>
      </c>
      <c r="T14" s="47">
        <v>35.799999999999997</v>
      </c>
      <c r="U14" s="47">
        <v>43.1</v>
      </c>
      <c r="V14" s="47">
        <v>11182224</v>
      </c>
      <c r="W14" s="47">
        <v>64</v>
      </c>
    </row>
    <row r="15" spans="1:23" x14ac:dyDescent="0.25">
      <c r="A15" s="30" t="s">
        <v>74</v>
      </c>
      <c r="B15" s="44">
        <v>24.76</v>
      </c>
      <c r="C15" s="32">
        <v>6.2560609999999999</v>
      </c>
      <c r="D15" s="45">
        <v>14.3</v>
      </c>
      <c r="E15" s="47">
        <v>4.01</v>
      </c>
      <c r="F15" s="45">
        <v>3.8839366491437661</v>
      </c>
      <c r="G15" s="47">
        <v>18.089210000000001</v>
      </c>
      <c r="H15" s="47">
        <v>0.70421129999999998</v>
      </c>
      <c r="I15" s="44">
        <v>0.20028596830554665</v>
      </c>
      <c r="J15" s="48">
        <v>5.36</v>
      </c>
      <c r="K15" s="48">
        <v>23.121723808171865</v>
      </c>
      <c r="L15" s="44">
        <v>0.30042895245831996</v>
      </c>
      <c r="M15" s="45">
        <v>33.5</v>
      </c>
      <c r="N15" s="45">
        <v>11</v>
      </c>
      <c r="O15" s="47">
        <v>89.199999999999989</v>
      </c>
      <c r="P15" s="49">
        <v>3</v>
      </c>
      <c r="Q15" s="49">
        <v>2</v>
      </c>
      <c r="R15" s="49">
        <v>1</v>
      </c>
      <c r="S15" s="47">
        <v>1.1800302571860819</v>
      </c>
      <c r="T15" s="47">
        <v>37.200000000000003</v>
      </c>
      <c r="U15" s="47">
        <v>38.299999999999997</v>
      </c>
      <c r="V15" s="47">
        <v>10045401</v>
      </c>
      <c r="W15" s="47">
        <v>76</v>
      </c>
    </row>
    <row r="16" spans="1:23" x14ac:dyDescent="0.25">
      <c r="A16" s="30" t="s">
        <v>75</v>
      </c>
      <c r="B16" s="44">
        <v>33.17</v>
      </c>
      <c r="C16" s="31">
        <v>6.0761820000000002</v>
      </c>
      <c r="D16" s="45">
        <v>12.7</v>
      </c>
      <c r="E16" s="47">
        <v>7.03</v>
      </c>
      <c r="F16" s="45">
        <v>4.2644701707555317</v>
      </c>
      <c r="G16" s="47">
        <v>30.32694</v>
      </c>
      <c r="H16" s="47">
        <v>0.68454760000000003</v>
      </c>
      <c r="I16" s="44">
        <v>0.65632861586201874</v>
      </c>
      <c r="J16" s="48">
        <v>11.5</v>
      </c>
      <c r="K16" s="48">
        <v>26.077720183345733</v>
      </c>
      <c r="L16" s="44">
        <v>1.3126572317240375</v>
      </c>
      <c r="M16" s="45">
        <v>40.6</v>
      </c>
      <c r="N16" s="45">
        <v>48.2</v>
      </c>
      <c r="O16" s="47">
        <v>88</v>
      </c>
      <c r="P16" s="49">
        <v>3</v>
      </c>
      <c r="Q16" s="49">
        <v>3</v>
      </c>
      <c r="R16" s="49">
        <v>2</v>
      </c>
      <c r="S16" s="47">
        <v>1.1736613603473227</v>
      </c>
      <c r="T16" s="47">
        <v>46.6</v>
      </c>
      <c r="U16" s="47">
        <v>26.3</v>
      </c>
      <c r="V16" s="47">
        <v>4457765</v>
      </c>
      <c r="W16" s="47">
        <v>49</v>
      </c>
    </row>
    <row r="17" spans="1:23" x14ac:dyDescent="0.25">
      <c r="A17" s="30" t="s">
        <v>76</v>
      </c>
      <c r="B17" s="44">
        <v>24.84</v>
      </c>
      <c r="C17" s="31">
        <v>8.0666580000000003</v>
      </c>
      <c r="D17" s="45">
        <v>20.2</v>
      </c>
      <c r="E17" s="46">
        <v>2.208542</v>
      </c>
      <c r="F17" s="45">
        <v>3.3458256723589939</v>
      </c>
      <c r="G17" s="47">
        <v>10.85463</v>
      </c>
      <c r="H17" s="47">
        <v>0.51281010000000005</v>
      </c>
      <c r="I17" s="44">
        <v>0.37059066593289713</v>
      </c>
      <c r="J17" s="48">
        <v>10.07</v>
      </c>
      <c r="K17" s="48">
        <v>26.178841287478093</v>
      </c>
      <c r="L17" s="44">
        <v>0.45481581728128284</v>
      </c>
      <c r="M17" s="45">
        <v>33</v>
      </c>
      <c r="N17" s="45">
        <v>32.5</v>
      </c>
      <c r="O17" s="47">
        <v>84.8</v>
      </c>
      <c r="P17" s="49">
        <v>4</v>
      </c>
      <c r="Q17" s="49">
        <v>3</v>
      </c>
      <c r="R17" s="49">
        <v>2</v>
      </c>
      <c r="S17" s="47">
        <v>0.92006802721088443</v>
      </c>
      <c r="T17" s="47">
        <v>34.700000000000003</v>
      </c>
      <c r="U17" s="47">
        <v>47.3</v>
      </c>
      <c r="V17" s="47">
        <v>58652875</v>
      </c>
      <c r="W17" s="47">
        <v>212</v>
      </c>
    </row>
    <row r="18" spans="1:23" x14ac:dyDescent="0.25">
      <c r="A18" s="30" t="s">
        <v>77</v>
      </c>
      <c r="B18" s="44">
        <v>16.88</v>
      </c>
      <c r="C18" s="31">
        <v>8.6411460000000009</v>
      </c>
      <c r="D18" s="45">
        <v>7.1</v>
      </c>
      <c r="E18" s="46">
        <v>1.4285410000000001</v>
      </c>
      <c r="F18" s="45">
        <v>5.3085021296823776</v>
      </c>
      <c r="G18" s="47">
        <v>23.581510000000002</v>
      </c>
      <c r="H18" s="47">
        <v>1.155527</v>
      </c>
      <c r="I18" s="44">
        <v>0</v>
      </c>
      <c r="J18" s="48">
        <v>2.16</v>
      </c>
      <c r="K18" s="48">
        <v>1.5372240042903886</v>
      </c>
      <c r="L18" s="44">
        <v>0</v>
      </c>
      <c r="M18" s="45">
        <v>30.1</v>
      </c>
      <c r="N18" s="45">
        <v>7.6</v>
      </c>
      <c r="O18" s="47">
        <v>87.7</v>
      </c>
      <c r="P18" s="49">
        <v>2</v>
      </c>
      <c r="Q18" s="49">
        <v>2</v>
      </c>
      <c r="R18" s="49">
        <v>2</v>
      </c>
      <c r="S18" s="47">
        <v>1.1284271284271286</v>
      </c>
      <c r="T18" s="47">
        <v>38.299999999999997</v>
      </c>
      <c r="U18" s="47">
        <v>40.5</v>
      </c>
      <c r="V18" s="47">
        <v>2191810</v>
      </c>
      <c r="W18" s="47">
        <v>58</v>
      </c>
    </row>
    <row r="19" spans="1:23" x14ac:dyDescent="0.25">
      <c r="A19" s="30" t="s">
        <v>78</v>
      </c>
      <c r="B19" s="44">
        <v>16.21</v>
      </c>
      <c r="C19" s="31">
        <v>6.6182800000000004</v>
      </c>
      <c r="D19" s="45">
        <v>14.1</v>
      </c>
      <c r="E19" s="47">
        <v>1.48</v>
      </c>
      <c r="F19" s="45">
        <v>6.409119611352855</v>
      </c>
      <c r="G19" s="47">
        <v>22.362480000000001</v>
      </c>
      <c r="H19" s="47">
        <v>0.8305283</v>
      </c>
      <c r="I19" s="44">
        <v>0</v>
      </c>
      <c r="J19" s="48">
        <v>5.43</v>
      </c>
      <c r="K19" s="48">
        <v>4.7431594755433375</v>
      </c>
      <c r="L19" s="44">
        <v>0</v>
      </c>
      <c r="M19" s="45">
        <v>31.2</v>
      </c>
      <c r="N19" s="45">
        <v>9.4</v>
      </c>
      <c r="O19" s="47">
        <v>64.600000000000009</v>
      </c>
      <c r="P19" s="49">
        <v>3</v>
      </c>
      <c r="Q19" s="49">
        <v>1</v>
      </c>
      <c r="R19" s="49">
        <v>2</v>
      </c>
      <c r="S19" s="47">
        <v>1.227206946454414</v>
      </c>
      <c r="T19" s="47">
        <v>41.7</v>
      </c>
      <c r="U19" s="47">
        <v>39.4</v>
      </c>
      <c r="V19" s="47">
        <v>3212605</v>
      </c>
      <c r="W19" s="47">
        <v>47</v>
      </c>
    </row>
    <row r="20" spans="1:23" x14ac:dyDescent="0.25">
      <c r="A20" s="30" t="s">
        <v>79</v>
      </c>
      <c r="B20" s="50">
        <v>16.23</v>
      </c>
      <c r="C20" s="32">
        <v>12.9588</v>
      </c>
      <c r="D20" s="50">
        <v>2.6098859999999999</v>
      </c>
      <c r="E20" s="46">
        <v>44.33811</v>
      </c>
      <c r="F20" s="50">
        <v>0.93888545000000001</v>
      </c>
      <c r="G20" s="46">
        <v>25.648209999999999</v>
      </c>
      <c r="H20" s="46">
        <v>0.34111979999999997</v>
      </c>
      <c r="I20" s="44">
        <v>0</v>
      </c>
      <c r="J20" s="48">
        <v>8.75</v>
      </c>
      <c r="K20" s="48">
        <v>24.952374695106137</v>
      </c>
      <c r="L20" s="44">
        <v>0</v>
      </c>
      <c r="M20" s="45">
        <v>56.5</v>
      </c>
      <c r="N20" s="45">
        <v>60</v>
      </c>
      <c r="O20" s="47">
        <v>91.3</v>
      </c>
      <c r="P20" s="49">
        <v>1</v>
      </c>
      <c r="Q20" s="49">
        <v>2</v>
      </c>
      <c r="R20" s="49">
        <v>2</v>
      </c>
      <c r="S20" s="47">
        <v>1.0294478527607362</v>
      </c>
      <c r="T20" s="47">
        <v>42</v>
      </c>
      <c r="U20" s="47">
        <v>32.700000000000003</v>
      </c>
      <c r="V20" s="47">
        <v>483799</v>
      </c>
      <c r="W20" s="47">
        <v>4</v>
      </c>
    </row>
    <row r="21" spans="1:23" x14ac:dyDescent="0.25">
      <c r="A21" s="30" t="s">
        <v>80</v>
      </c>
      <c r="B21" s="44">
        <v>44.71</v>
      </c>
      <c r="C21" s="32">
        <v>5.7848360000000003</v>
      </c>
      <c r="D21" s="50">
        <v>0.71269640000000001</v>
      </c>
      <c r="E21" s="46">
        <v>4.0370249999999999</v>
      </c>
      <c r="F21" s="45">
        <v>2.6181867366137959</v>
      </c>
      <c r="G21" s="47">
        <v>27.970479999999998</v>
      </c>
      <c r="H21" s="47">
        <v>0.88013580000000002</v>
      </c>
      <c r="I21" s="44">
        <v>0</v>
      </c>
      <c r="J21" s="48">
        <v>4.84</v>
      </c>
      <c r="K21" s="48">
        <v>1.2260611559304577</v>
      </c>
      <c r="L21" s="44">
        <v>0</v>
      </c>
      <c r="M21" s="45">
        <v>38.9</v>
      </c>
      <c r="N21" s="45">
        <v>15.2</v>
      </c>
      <c r="O21" s="47">
        <v>94</v>
      </c>
      <c r="P21" s="49">
        <v>1</v>
      </c>
      <c r="Q21" s="49">
        <v>2</v>
      </c>
      <c r="R21" s="49">
        <v>3</v>
      </c>
      <c r="S21" s="47">
        <v>1.1491782553729457</v>
      </c>
      <c r="T21" s="47">
        <v>41.1</v>
      </c>
      <c r="U21" s="47">
        <v>37.1</v>
      </c>
      <c r="V21" s="47">
        <v>407832</v>
      </c>
      <c r="W21" s="47">
        <v>4</v>
      </c>
    </row>
    <row r="22" spans="1:23" x14ac:dyDescent="0.25">
      <c r="A22" s="30" t="s">
        <v>81</v>
      </c>
      <c r="B22" s="44">
        <v>41.52</v>
      </c>
      <c r="C22" s="31">
        <v>11.07629</v>
      </c>
      <c r="D22" s="45">
        <v>28.7</v>
      </c>
      <c r="E22" s="47">
        <v>4.3</v>
      </c>
      <c r="F22" s="45">
        <v>3.9270312637914877</v>
      </c>
      <c r="G22" s="47">
        <v>14.76421</v>
      </c>
      <c r="H22" s="47">
        <v>0.81099299999999996</v>
      </c>
      <c r="I22" s="44">
        <v>0.78050893865854176</v>
      </c>
      <c r="J22" s="48">
        <v>15.07</v>
      </c>
      <c r="K22" s="48">
        <v>101.2653327490727</v>
      </c>
      <c r="L22" s="44">
        <v>2.8818791581238465</v>
      </c>
      <c r="M22" s="45">
        <v>37</v>
      </c>
      <c r="N22" s="45">
        <v>46</v>
      </c>
      <c r="O22" s="47">
        <v>91.8</v>
      </c>
      <c r="P22" s="49">
        <v>3</v>
      </c>
      <c r="Q22" s="49">
        <v>3</v>
      </c>
      <c r="R22" s="49">
        <v>2</v>
      </c>
      <c r="S22" s="47">
        <v>1.0718492343934038</v>
      </c>
      <c r="T22" s="47">
        <v>43.5</v>
      </c>
      <c r="U22" s="47">
        <v>37.700000000000003</v>
      </c>
      <c r="V22" s="47">
        <v>16405399</v>
      </c>
      <c r="W22" s="47">
        <v>148</v>
      </c>
    </row>
    <row r="23" spans="1:23" x14ac:dyDescent="0.25">
      <c r="A23" s="30" t="s">
        <v>82</v>
      </c>
      <c r="B23" s="44">
        <v>18.38</v>
      </c>
      <c r="C23" s="32">
        <v>7.53017</v>
      </c>
      <c r="D23" s="45">
        <v>1.5</v>
      </c>
      <c r="E23" s="47">
        <v>0.85</v>
      </c>
      <c r="F23" s="45">
        <v>5.6296210824708215</v>
      </c>
      <c r="G23" s="47">
        <v>29.078330000000001</v>
      </c>
      <c r="H23" s="47">
        <v>1.2500739999999999</v>
      </c>
      <c r="I23" s="44">
        <v>5.1907784989441701E-2</v>
      </c>
      <c r="J23" s="48">
        <v>3.52</v>
      </c>
      <c r="K23" s="48">
        <v>3.0561664428959388</v>
      </c>
      <c r="L23" s="44">
        <v>5.1907784989441701E-2</v>
      </c>
      <c r="M23" s="45">
        <v>28</v>
      </c>
      <c r="N23" s="45">
        <v>9.8000000000000007</v>
      </c>
      <c r="O23" s="47">
        <v>86.1</v>
      </c>
      <c r="P23" s="49">
        <v>2</v>
      </c>
      <c r="Q23" s="49">
        <v>2</v>
      </c>
      <c r="R23" s="49">
        <v>3</v>
      </c>
      <c r="S23" s="47">
        <v>1.1192411924119241</v>
      </c>
      <c r="T23" s="47">
        <v>38</v>
      </c>
      <c r="U23" s="47">
        <v>30.4</v>
      </c>
      <c r="V23" s="47">
        <v>38115641</v>
      </c>
      <c r="W23" s="47">
        <v>448</v>
      </c>
    </row>
    <row r="24" spans="1:23" x14ac:dyDescent="0.25">
      <c r="A24" s="30" t="s">
        <v>83</v>
      </c>
      <c r="B24" s="44">
        <v>26.49</v>
      </c>
      <c r="C24" s="32">
        <v>12.493510000000001</v>
      </c>
      <c r="D24" s="45">
        <v>14.9</v>
      </c>
      <c r="E24" s="47">
        <v>2.88</v>
      </c>
      <c r="F24" s="45">
        <v>3.6282003302791828</v>
      </c>
      <c r="G24" s="47">
        <v>20.491</v>
      </c>
      <c r="H24" s="47">
        <v>1.106608</v>
      </c>
      <c r="I24" s="44">
        <v>0.18916606235991662</v>
      </c>
      <c r="J24" s="48">
        <v>9.1999999999999993</v>
      </c>
      <c r="K24" s="48">
        <v>10.557333445921913</v>
      </c>
      <c r="L24" s="44">
        <v>0</v>
      </c>
      <c r="M24" s="45">
        <v>27.9</v>
      </c>
      <c r="N24" s="45">
        <v>16.7</v>
      </c>
      <c r="O24" s="47">
        <v>90.8</v>
      </c>
      <c r="P24" s="49">
        <v>2</v>
      </c>
      <c r="Q24" s="49">
        <v>2</v>
      </c>
      <c r="R24" s="49">
        <v>2</v>
      </c>
      <c r="S24" s="47">
        <v>1.0751677852348993</v>
      </c>
      <c r="T24" s="47">
        <v>37.9</v>
      </c>
      <c r="U24" s="47">
        <v>41.7</v>
      </c>
      <c r="V24" s="47">
        <v>10553339</v>
      </c>
      <c r="W24" s="47">
        <v>110</v>
      </c>
    </row>
    <row r="25" spans="1:23" x14ac:dyDescent="0.25">
      <c r="A25" s="30" t="s">
        <v>84</v>
      </c>
      <c r="B25" s="50">
        <v>26.21</v>
      </c>
      <c r="C25" s="32">
        <v>12.313179999999999</v>
      </c>
      <c r="D25" s="50">
        <v>7.0462930000000004</v>
      </c>
      <c r="E25" s="47">
        <v>1.35</v>
      </c>
      <c r="F25" s="45">
        <v>4.9250485952404377</v>
      </c>
      <c r="G25" s="47">
        <v>30.55057</v>
      </c>
      <c r="H25" s="47">
        <v>1.4059790000000001</v>
      </c>
      <c r="I25" s="44">
        <v>0</v>
      </c>
      <c r="J25" s="48">
        <v>3.9</v>
      </c>
      <c r="K25" s="48">
        <v>4.9197073764942125</v>
      </c>
      <c r="L25" s="44">
        <v>0</v>
      </c>
      <c r="M25" s="45">
        <v>19.8</v>
      </c>
      <c r="N25" s="45">
        <v>5.3</v>
      </c>
      <c r="O25" s="47">
        <v>85.7</v>
      </c>
      <c r="P25" s="49">
        <v>1</v>
      </c>
      <c r="Q25" s="49">
        <v>2</v>
      </c>
      <c r="R25" s="49">
        <v>2</v>
      </c>
      <c r="S25" s="47">
        <v>1.1851851851851851</v>
      </c>
      <c r="T25" s="47">
        <v>38.200000000000003</v>
      </c>
      <c r="U25" s="47">
        <v>36</v>
      </c>
      <c r="V25" s="47">
        <v>20635460</v>
      </c>
      <c r="W25" s="47">
        <v>111</v>
      </c>
    </row>
    <row r="26" spans="1:23" x14ac:dyDescent="0.25">
      <c r="A26" s="30" t="s">
        <v>85</v>
      </c>
      <c r="B26" s="44">
        <v>18.239999999999998</v>
      </c>
      <c r="C26" s="31">
        <v>5.3969849999999999</v>
      </c>
      <c r="D26" s="45">
        <v>17.5</v>
      </c>
      <c r="E26" s="47">
        <v>3.39</v>
      </c>
      <c r="F26" s="45">
        <v>4.3508007739671006</v>
      </c>
      <c r="G26" s="47">
        <v>32.789119999999997</v>
      </c>
      <c r="H26" s="47">
        <v>0.99155720000000003</v>
      </c>
      <c r="I26" s="44">
        <v>0</v>
      </c>
      <c r="J26" s="48">
        <v>3.73</v>
      </c>
      <c r="K26" s="48">
        <v>11.487193190011389</v>
      </c>
      <c r="L26" s="44">
        <v>0</v>
      </c>
      <c r="M26" s="45">
        <v>29.1</v>
      </c>
      <c r="N26" s="45">
        <v>12.3</v>
      </c>
      <c r="O26" s="47">
        <v>82.899999999999991</v>
      </c>
      <c r="P26" s="49">
        <v>1</v>
      </c>
      <c r="Q26" s="49">
        <v>2</v>
      </c>
      <c r="R26" s="49">
        <v>2</v>
      </c>
      <c r="S26" s="47">
        <v>1.1101321585903083</v>
      </c>
      <c r="T26" s="47">
        <v>38.5</v>
      </c>
      <c r="U26" s="47">
        <v>28.1</v>
      </c>
      <c r="V26" s="47">
        <v>5376064</v>
      </c>
      <c r="W26" s="47">
        <v>33</v>
      </c>
    </row>
    <row r="27" spans="1:23" x14ac:dyDescent="0.25">
      <c r="A27" s="30" t="s">
        <v>86</v>
      </c>
      <c r="B27" s="44">
        <v>21.2</v>
      </c>
      <c r="C27" s="31">
        <v>3.128981</v>
      </c>
      <c r="D27" s="45">
        <v>23.2</v>
      </c>
      <c r="E27" s="47">
        <v>1.68</v>
      </c>
      <c r="F27" s="45">
        <v>5.6118391226863436</v>
      </c>
      <c r="G27" s="47">
        <v>17.14415</v>
      </c>
      <c r="H27" s="47">
        <v>0.90411419999999998</v>
      </c>
      <c r="I27" s="44">
        <v>0.48775990896449056</v>
      </c>
      <c r="J27" s="48">
        <v>7.81</v>
      </c>
      <c r="K27" s="48">
        <v>54.468945874775436</v>
      </c>
      <c r="L27" s="44">
        <v>0.48775990896449056</v>
      </c>
      <c r="M27" s="45">
        <v>31.9</v>
      </c>
      <c r="N27" s="45">
        <v>20.6</v>
      </c>
      <c r="O27" s="47">
        <v>80.5</v>
      </c>
      <c r="P27" s="51">
        <v>2.711579</v>
      </c>
      <c r="Q27" s="49">
        <v>3</v>
      </c>
      <c r="R27" s="49">
        <v>2</v>
      </c>
      <c r="S27" s="47">
        <v>1.0752972258916778</v>
      </c>
      <c r="T27" s="47">
        <v>33.200000000000003</v>
      </c>
      <c r="U27" s="47">
        <v>36.200000000000003</v>
      </c>
      <c r="V27" s="47">
        <v>2010269</v>
      </c>
      <c r="W27" s="47">
        <v>39</v>
      </c>
    </row>
    <row r="28" spans="1:23" x14ac:dyDescent="0.25">
      <c r="A28" s="30" t="s">
        <v>87</v>
      </c>
      <c r="B28" s="44">
        <v>27.5</v>
      </c>
      <c r="C28" s="31">
        <v>6.6017970000000004</v>
      </c>
      <c r="D28" s="45">
        <v>9.9</v>
      </c>
      <c r="E28" s="47">
        <v>2.98</v>
      </c>
      <c r="F28" s="45">
        <v>4.0419652803745523</v>
      </c>
      <c r="G28" s="47">
        <v>17.925219999999999</v>
      </c>
      <c r="H28" s="47">
        <v>0.56687710000000002</v>
      </c>
      <c r="I28" s="44">
        <v>0.23571172319112357</v>
      </c>
      <c r="J28" s="48">
        <v>9.5299999999999994</v>
      </c>
      <c r="K28" s="48">
        <v>22.479709932815524</v>
      </c>
      <c r="L28" s="44">
        <v>0.57856513874184878</v>
      </c>
      <c r="M28" s="45">
        <v>30.3</v>
      </c>
      <c r="N28" s="45">
        <v>30</v>
      </c>
      <c r="O28" s="47">
        <v>93.5</v>
      </c>
      <c r="P28" s="49">
        <v>2</v>
      </c>
      <c r="Q28" s="49">
        <v>3</v>
      </c>
      <c r="R28" s="49">
        <v>1</v>
      </c>
      <c r="S28" s="47">
        <v>1.1051829268292683</v>
      </c>
      <c r="T28" s="47">
        <v>33.6</v>
      </c>
      <c r="U28" s="47">
        <v>36.700000000000003</v>
      </c>
      <c r="V28" s="47">
        <v>45668939</v>
      </c>
      <c r="W28" s="47">
        <v>236</v>
      </c>
    </row>
    <row r="29" spans="1:23" x14ac:dyDescent="0.25">
      <c r="A29" s="30" t="s">
        <v>88</v>
      </c>
      <c r="B29" s="44">
        <v>41.34</v>
      </c>
      <c r="C29" s="31">
        <v>3.775147</v>
      </c>
      <c r="D29" s="45">
        <v>25.4</v>
      </c>
      <c r="E29" s="47">
        <v>6.93</v>
      </c>
      <c r="F29" s="45">
        <v>4.8714323001254085</v>
      </c>
      <c r="G29" s="47">
        <v>13.45355</v>
      </c>
      <c r="H29" s="47">
        <v>1.008481</v>
      </c>
      <c r="I29" s="44">
        <v>1.1682776507423343</v>
      </c>
      <c r="J29" s="48">
        <v>12.52</v>
      </c>
      <c r="K29" s="48">
        <v>138.94183633641492</v>
      </c>
      <c r="L29" s="44">
        <v>1.4868988282175162</v>
      </c>
      <c r="M29" s="45">
        <v>42.3</v>
      </c>
      <c r="N29" s="45">
        <v>44</v>
      </c>
      <c r="O29" s="47">
        <v>98</v>
      </c>
      <c r="P29" s="49">
        <v>2</v>
      </c>
      <c r="Q29" s="49">
        <v>2</v>
      </c>
      <c r="R29" s="49">
        <v>3</v>
      </c>
      <c r="S29" s="47">
        <v>1.0617608409986861</v>
      </c>
      <c r="T29" s="47">
        <v>45.6</v>
      </c>
      <c r="U29" s="47">
        <v>46.7</v>
      </c>
      <c r="V29" s="47">
        <v>9182927</v>
      </c>
      <c r="W29" s="47">
        <v>50</v>
      </c>
    </row>
    <row r="30" spans="1:23" x14ac:dyDescent="0.25">
      <c r="A30" s="30" t="s">
        <v>89</v>
      </c>
      <c r="B30" s="44">
        <v>21.95</v>
      </c>
      <c r="C30" s="31">
        <v>19.515840000000001</v>
      </c>
      <c r="D30" s="45">
        <v>31.2</v>
      </c>
      <c r="E30" s="47">
        <v>16.04</v>
      </c>
      <c r="F30" s="45">
        <v>3.9660713275307709</v>
      </c>
      <c r="G30" s="47">
        <v>28.63344</v>
      </c>
      <c r="H30" s="47">
        <v>0.83485419999999999</v>
      </c>
      <c r="I30" s="44">
        <v>0.58709161352006611</v>
      </c>
      <c r="J30" s="48">
        <v>12.84</v>
      </c>
      <c r="K30" s="48">
        <v>70.310493735402105</v>
      </c>
      <c r="L30" s="44">
        <v>1.9516829314315711</v>
      </c>
      <c r="M30" s="45">
        <v>42.9</v>
      </c>
      <c r="N30" s="45">
        <v>39.799999999999997</v>
      </c>
      <c r="O30" s="47">
        <v>87.7</v>
      </c>
      <c r="P30" s="49">
        <v>3</v>
      </c>
      <c r="Q30" s="49">
        <v>3</v>
      </c>
      <c r="R30" s="49">
        <v>3</v>
      </c>
      <c r="S30" s="47">
        <v>1.1299871299871298</v>
      </c>
      <c r="T30" s="47">
        <v>44.8</v>
      </c>
      <c r="U30" s="47">
        <v>40.299999999999997</v>
      </c>
      <c r="V30" s="47">
        <v>61571647</v>
      </c>
      <c r="W30" s="47">
        <v>313</v>
      </c>
    </row>
    <row r="31" spans="1:23" x14ac:dyDescent="0.25">
      <c r="A31" s="30" t="s">
        <v>91</v>
      </c>
      <c r="B31" s="44">
        <v>28.41</v>
      </c>
      <c r="C31" s="31">
        <v>1.861912</v>
      </c>
      <c r="D31" s="45">
        <v>22.5</v>
      </c>
      <c r="E31" s="47">
        <v>4.92</v>
      </c>
      <c r="F31" s="45">
        <v>5.6830274218430246</v>
      </c>
      <c r="G31" s="47">
        <v>22.741119999999999</v>
      </c>
      <c r="H31" s="47">
        <v>1.364166</v>
      </c>
      <c r="I31" s="44">
        <v>0</v>
      </c>
      <c r="J31" s="48">
        <v>11.3</v>
      </c>
      <c r="K31" s="48">
        <v>200.49080198200579</v>
      </c>
      <c r="L31" s="44">
        <v>0</v>
      </c>
      <c r="M31" s="45">
        <v>43.6</v>
      </c>
      <c r="N31" s="50">
        <v>50.917160000000003</v>
      </c>
      <c r="O31" s="47">
        <v>89.4</v>
      </c>
      <c r="P31" s="52">
        <v>2</v>
      </c>
      <c r="Q31" s="52">
        <v>3</v>
      </c>
      <c r="R31" s="52">
        <v>2</v>
      </c>
      <c r="S31" s="47">
        <v>1.1779310344827587</v>
      </c>
      <c r="T31" s="47">
        <v>51.1</v>
      </c>
      <c r="U31" s="47">
        <v>28.7</v>
      </c>
      <c r="V31" s="47">
        <v>315459</v>
      </c>
      <c r="W31" s="47">
        <v>8</v>
      </c>
    </row>
    <row r="32" spans="1:23" x14ac:dyDescent="0.25">
      <c r="A32" s="30" t="s">
        <v>92</v>
      </c>
      <c r="B32" s="44">
        <v>45.91</v>
      </c>
      <c r="C32" s="32">
        <v>5.9423760000000003</v>
      </c>
      <c r="D32" s="45">
        <v>44.1</v>
      </c>
      <c r="E32" s="47">
        <v>1.54</v>
      </c>
      <c r="F32" s="45">
        <v>4.6252942705722839</v>
      </c>
      <c r="G32" s="47">
        <v>16.841560000000001</v>
      </c>
      <c r="H32" s="47">
        <v>1.0037670000000001</v>
      </c>
      <c r="I32" s="44">
        <v>0.81295773331124799</v>
      </c>
      <c r="J32" s="48">
        <v>11.12</v>
      </c>
      <c r="K32" s="48">
        <v>101.80322251276363</v>
      </c>
      <c r="L32" s="44">
        <v>1.0161971666390599</v>
      </c>
      <c r="M32" s="45">
        <v>38.700000000000003</v>
      </c>
      <c r="N32" s="45">
        <v>69.3</v>
      </c>
      <c r="O32" s="47">
        <v>96.899999999999991</v>
      </c>
      <c r="P32" s="49">
        <v>4</v>
      </c>
      <c r="Q32" s="49">
        <v>3</v>
      </c>
      <c r="R32" s="49">
        <v>3</v>
      </c>
      <c r="S32" s="47">
        <v>1.0835443037974684</v>
      </c>
      <c r="T32" s="47">
        <v>48.1</v>
      </c>
      <c r="U32" s="47">
        <v>38.200000000000003</v>
      </c>
      <c r="V32" s="47">
        <v>4737171</v>
      </c>
      <c r="W32" s="47">
        <v>66</v>
      </c>
    </row>
    <row r="33" spans="1:23" x14ac:dyDescent="0.25">
      <c r="A33" s="30" t="s">
        <v>93</v>
      </c>
      <c r="B33" s="44">
        <v>42.09</v>
      </c>
      <c r="C33" s="32">
        <v>6.6397370000000002</v>
      </c>
      <c r="D33" s="45">
        <v>2.2000000000000002</v>
      </c>
      <c r="E33" s="47">
        <v>15.36</v>
      </c>
      <c r="F33" s="45">
        <v>3.1934908216310549</v>
      </c>
      <c r="G33" s="47">
        <v>29.423780000000001</v>
      </c>
      <c r="H33" s="47">
        <v>0.54257710000000003</v>
      </c>
      <c r="I33" s="44">
        <v>0.88943847715934699</v>
      </c>
      <c r="J33" s="48">
        <v>15.57</v>
      </c>
      <c r="K33" s="48">
        <v>254.45622940080389</v>
      </c>
      <c r="L33" s="44">
        <v>2.9224407106664256</v>
      </c>
      <c r="M33" s="45">
        <v>41.9</v>
      </c>
      <c r="N33" s="50">
        <v>46.392470000000003</v>
      </c>
      <c r="O33" s="46">
        <v>89.172522999999998</v>
      </c>
      <c r="P33" s="52">
        <v>2</v>
      </c>
      <c r="Q33" s="52">
        <v>2</v>
      </c>
      <c r="R33" s="49">
        <v>2</v>
      </c>
      <c r="S33" s="47">
        <v>1.0277442702050663</v>
      </c>
      <c r="T33" s="47">
        <v>38.200000000000003</v>
      </c>
      <c r="U33" s="47">
        <v>39.6</v>
      </c>
      <c r="V33" s="47">
        <v>7593494</v>
      </c>
      <c r="W33" s="47">
        <v>107</v>
      </c>
    </row>
    <row r="34" spans="1:23" x14ac:dyDescent="0.25">
      <c r="A34" s="30" t="s">
        <v>94</v>
      </c>
      <c r="B34" s="50">
        <v>26.75</v>
      </c>
      <c r="C34" s="32">
        <v>5.5182869999999999</v>
      </c>
      <c r="D34" s="50">
        <v>16.93019</v>
      </c>
      <c r="E34" s="46">
        <v>0</v>
      </c>
      <c r="F34" s="45">
        <v>4.8639335518078832</v>
      </c>
      <c r="G34" s="47">
        <v>16.23986</v>
      </c>
      <c r="H34" s="47">
        <v>0.68604880000000001</v>
      </c>
      <c r="I34" s="44">
        <v>1.3564290150583696E-2</v>
      </c>
      <c r="J34" s="48">
        <v>6.63</v>
      </c>
      <c r="K34" s="48">
        <v>1.8318646059635473</v>
      </c>
      <c r="L34" s="44">
        <v>0</v>
      </c>
      <c r="M34" s="45">
        <v>18.399999999999999</v>
      </c>
      <c r="N34" s="50">
        <v>10.04153</v>
      </c>
      <c r="O34" s="47">
        <v>92.9</v>
      </c>
      <c r="P34" s="49">
        <v>1</v>
      </c>
      <c r="Q34" s="49">
        <v>1</v>
      </c>
      <c r="R34" s="52">
        <v>2</v>
      </c>
      <c r="S34" s="47">
        <v>1.3068592057761734</v>
      </c>
      <c r="T34" s="47">
        <v>64</v>
      </c>
      <c r="U34" s="47">
        <v>18.3</v>
      </c>
      <c r="V34" s="47">
        <v>70586256</v>
      </c>
      <c r="W34" s="47">
        <v>164</v>
      </c>
    </row>
    <row r="35" spans="1:23" x14ac:dyDescent="0.25">
      <c r="A35" s="38" t="s">
        <v>0</v>
      </c>
      <c r="B35" s="44">
        <f>AVERAGE(B3:B34)</f>
        <v>30.387500000000006</v>
      </c>
      <c r="C35" s="31">
        <v>8.7316187547769797</v>
      </c>
      <c r="D35" s="44">
        <f t="shared" ref="D35:N35" si="0">AVERAGE(D3:D34)</f>
        <v>15.373984231249995</v>
      </c>
      <c r="E35" s="44">
        <f t="shared" si="0"/>
        <v>7.0616967812499993</v>
      </c>
      <c r="F35" s="44">
        <f t="shared" si="0"/>
        <v>4.2931818127968109</v>
      </c>
      <c r="G35" s="44">
        <f t="shared" si="0"/>
        <v>21.409800624999992</v>
      </c>
      <c r="H35" s="44">
        <f t="shared" si="0"/>
        <v>0.78925158749999968</v>
      </c>
      <c r="I35" s="44">
        <f t="shared" si="0"/>
        <v>0.33971441742875125</v>
      </c>
      <c r="J35" s="44">
        <f t="shared" si="0"/>
        <v>8.7990624999999998</v>
      </c>
      <c r="K35" s="44">
        <f t="shared" si="0"/>
        <v>53.557271259186294</v>
      </c>
      <c r="L35" s="44">
        <f t="shared" si="0"/>
        <v>0.73781367168325762</v>
      </c>
      <c r="M35" s="44">
        <f t="shared" si="0"/>
        <v>34.509374999999999</v>
      </c>
      <c r="N35" s="44">
        <f t="shared" si="0"/>
        <v>29.089485624999991</v>
      </c>
      <c r="O35" s="53">
        <f t="shared" ref="O35:W35" si="1">AVERAGE(O3:O34)</f>
        <v>89.02726634375</v>
      </c>
      <c r="P35" s="53">
        <f t="shared" si="1"/>
        <v>2.39723684375</v>
      </c>
      <c r="Q35" s="53">
        <f t="shared" si="1"/>
        <v>2.3125</v>
      </c>
      <c r="R35" s="53">
        <f t="shared" si="1"/>
        <v>2.15625</v>
      </c>
      <c r="S35" s="53">
        <f t="shared" si="1"/>
        <v>1.1126452416371835</v>
      </c>
      <c r="T35" s="53">
        <f t="shared" si="1"/>
        <v>41.137499999999996</v>
      </c>
      <c r="U35" s="53">
        <f t="shared" si="1"/>
        <v>37.743749999999999</v>
      </c>
      <c r="V35" s="53">
        <f t="shared" si="1"/>
        <v>18239084.375</v>
      </c>
      <c r="W35" s="53">
        <f t="shared" si="1"/>
        <v>121.8125</v>
      </c>
    </row>
    <row r="36" spans="1:23" x14ac:dyDescent="0.25">
      <c r="A36" s="38" t="s">
        <v>1</v>
      </c>
      <c r="B36" s="44">
        <f>STDEV(B3:B34)</f>
        <v>10.783887323523521</v>
      </c>
      <c r="C36" s="31">
        <v>8.5235042509140921</v>
      </c>
      <c r="D36" s="44">
        <f t="shared" ref="D36:N36" si="2">STDEV(D3:D34)</f>
        <v>12.059653597533078</v>
      </c>
      <c r="E36" s="44">
        <f t="shared" si="2"/>
        <v>9.3398160629872393</v>
      </c>
      <c r="F36" s="44">
        <f t="shared" si="2"/>
        <v>1.0932593657742367</v>
      </c>
      <c r="G36" s="44">
        <f t="shared" si="2"/>
        <v>6.1083182447702891</v>
      </c>
      <c r="H36" s="44">
        <f t="shared" si="2"/>
        <v>0.27019339181896668</v>
      </c>
      <c r="I36" s="44">
        <f t="shared" si="2"/>
        <v>0.35592899212127865</v>
      </c>
      <c r="J36" s="44">
        <f t="shared" si="2"/>
        <v>3.8704041294159479</v>
      </c>
      <c r="K36" s="44">
        <f t="shared" si="2"/>
        <v>62.93910563297456</v>
      </c>
      <c r="L36" s="44">
        <f t="shared" si="2"/>
        <v>0.88874717286136851</v>
      </c>
      <c r="M36" s="44">
        <f t="shared" si="2"/>
        <v>7.5184229375409508</v>
      </c>
      <c r="N36" s="44">
        <f t="shared" si="2"/>
        <v>18.453772950620994</v>
      </c>
      <c r="O36" s="53">
        <f>STDEV(O3:O34)</f>
        <v>6.6261358701819795</v>
      </c>
      <c r="P36" s="53">
        <f t="shared" ref="P36:W36" si="3">STDEV(P3:P34)</f>
        <v>1.0992202097058976</v>
      </c>
      <c r="Q36" s="53">
        <f t="shared" si="3"/>
        <v>0.69270391198362624</v>
      </c>
      <c r="R36" s="53">
        <f t="shared" si="3"/>
        <v>0.62781623569835432</v>
      </c>
      <c r="S36" s="53">
        <f t="shared" si="3"/>
        <v>7.3159208033478029E-2</v>
      </c>
      <c r="T36" s="53">
        <f t="shared" si="3"/>
        <v>6.2991422867234155</v>
      </c>
      <c r="U36" s="53">
        <f t="shared" si="3"/>
        <v>6.3438533878433754</v>
      </c>
      <c r="V36" s="53">
        <f t="shared" si="3"/>
        <v>23863908.83837907</v>
      </c>
      <c r="W36" s="53">
        <f t="shared" si="3"/>
        <v>141.70378862146708</v>
      </c>
    </row>
    <row r="37" spans="1:23" x14ac:dyDescent="0.25">
      <c r="A37" s="38" t="s">
        <v>2</v>
      </c>
      <c r="B37" s="44">
        <f>MIN(B3:B34)</f>
        <v>16.21</v>
      </c>
      <c r="C37" s="31">
        <v>1.2821786226393763</v>
      </c>
      <c r="D37" s="44">
        <f t="shared" ref="D37:N37" si="4">MIN(D3:D34)</f>
        <v>0.71269640000000001</v>
      </c>
      <c r="E37" s="44">
        <f t="shared" si="4"/>
        <v>0</v>
      </c>
      <c r="F37" s="44">
        <f t="shared" si="4"/>
        <v>0.93888545000000001</v>
      </c>
      <c r="G37" s="44">
        <f t="shared" si="4"/>
        <v>10.14203</v>
      </c>
      <c r="H37" s="44">
        <f t="shared" si="4"/>
        <v>0.34111979999999997</v>
      </c>
      <c r="I37" s="44">
        <f t="shared" si="4"/>
        <v>0</v>
      </c>
      <c r="J37" s="44">
        <f t="shared" si="4"/>
        <v>2.16</v>
      </c>
      <c r="K37" s="44">
        <f>MIN(K3:K34)</f>
        <v>1.2260611559304577</v>
      </c>
      <c r="L37" s="44">
        <f t="shared" si="4"/>
        <v>0</v>
      </c>
      <c r="M37" s="44">
        <f t="shared" si="4"/>
        <v>18.399999999999999</v>
      </c>
      <c r="N37" s="44">
        <f t="shared" si="4"/>
        <v>4.5</v>
      </c>
      <c r="O37" s="53">
        <f t="shared" ref="O37:W37" si="5">MIN(O3:O34)</f>
        <v>64.600000000000009</v>
      </c>
      <c r="P37" s="53">
        <f t="shared" si="5"/>
        <v>1</v>
      </c>
      <c r="Q37" s="53">
        <f t="shared" si="5"/>
        <v>1</v>
      </c>
      <c r="R37" s="53">
        <f t="shared" si="5"/>
        <v>1</v>
      </c>
      <c r="S37" s="53">
        <f t="shared" si="5"/>
        <v>0.92006802721088443</v>
      </c>
      <c r="T37" s="53">
        <f t="shared" si="5"/>
        <v>33.200000000000003</v>
      </c>
      <c r="U37" s="53">
        <f t="shared" si="5"/>
        <v>18.3</v>
      </c>
      <c r="V37" s="53">
        <f t="shared" si="5"/>
        <v>315459</v>
      </c>
      <c r="W37" s="53">
        <f t="shared" si="5"/>
        <v>4</v>
      </c>
    </row>
    <row r="38" spans="1:23" x14ac:dyDescent="0.25">
      <c r="A38" s="38" t="s">
        <v>3</v>
      </c>
      <c r="B38" s="44">
        <f>MAX(B3:B34)</f>
        <v>57.03</v>
      </c>
      <c r="C38" s="31">
        <v>46.596383261374953</v>
      </c>
      <c r="D38" s="44">
        <f t="shared" ref="D38:N38" si="6">MAX(D3:D34)</f>
        <v>50.9</v>
      </c>
      <c r="E38" s="44">
        <f t="shared" si="6"/>
        <v>44.33811</v>
      </c>
      <c r="F38" s="44">
        <f t="shared" si="6"/>
        <v>6.409119611352855</v>
      </c>
      <c r="G38" s="44">
        <f t="shared" si="6"/>
        <v>32.789119999999997</v>
      </c>
      <c r="H38" s="44">
        <f t="shared" si="6"/>
        <v>1.4059790000000001</v>
      </c>
      <c r="I38" s="44">
        <f t="shared" si="6"/>
        <v>1.1682776507423343</v>
      </c>
      <c r="J38" s="44">
        <f t="shared" si="6"/>
        <v>15.57</v>
      </c>
      <c r="K38" s="44">
        <f t="shared" si="6"/>
        <v>254.45622940080389</v>
      </c>
      <c r="L38" s="44">
        <f t="shared" si="6"/>
        <v>2.9224407106664256</v>
      </c>
      <c r="M38" s="44">
        <f t="shared" si="6"/>
        <v>56.5</v>
      </c>
      <c r="N38" s="44">
        <f t="shared" si="6"/>
        <v>69.3</v>
      </c>
      <c r="O38" s="53">
        <f t="shared" ref="O38:W38" si="7">MAX(O3:O34)</f>
        <v>98</v>
      </c>
      <c r="P38" s="53">
        <f t="shared" si="7"/>
        <v>5</v>
      </c>
      <c r="Q38" s="53">
        <f t="shared" si="7"/>
        <v>3</v>
      </c>
      <c r="R38" s="53">
        <f t="shared" si="7"/>
        <v>3</v>
      </c>
      <c r="S38" s="53">
        <f t="shared" si="7"/>
        <v>1.3068592057761734</v>
      </c>
      <c r="T38" s="53">
        <f t="shared" si="7"/>
        <v>64</v>
      </c>
      <c r="U38" s="53">
        <f t="shared" si="7"/>
        <v>47.3</v>
      </c>
      <c r="V38" s="53">
        <f t="shared" si="7"/>
        <v>82217837</v>
      </c>
      <c r="W38" s="53">
        <f t="shared" si="7"/>
        <v>619</v>
      </c>
    </row>
  </sheetData>
  <pageMargins left="0.7" right="0.7" top="0.75" bottom="0.75" header="0.3" footer="0.3"/>
  <pageSetup scale="28"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X38"/>
  <sheetViews>
    <sheetView tabSelected="1" zoomScale="90" zoomScaleNormal="90" workbookViewId="0">
      <pane xSplit="1" ySplit="2" topLeftCell="B3" activePane="bottomRight" state="frozen"/>
      <selection pane="topRight" activeCell="B1" sqref="B1"/>
      <selection pane="bottomLeft" activeCell="A3" sqref="A3"/>
      <selection pane="bottomRight" activeCell="C1" sqref="C1"/>
    </sheetView>
  </sheetViews>
  <sheetFormatPr defaultRowHeight="15" x14ac:dyDescent="0.25"/>
  <cols>
    <col min="1" max="1" width="13.5703125" style="22" customWidth="1"/>
    <col min="2" max="2" width="10.7109375" style="22" customWidth="1"/>
    <col min="3" max="3" width="14.7109375" style="22" customWidth="1"/>
    <col min="4" max="4" width="11.28515625" style="22" customWidth="1"/>
    <col min="5" max="5" width="9.140625" style="22"/>
    <col min="6" max="7" width="11.140625" style="22" customWidth="1"/>
    <col min="8" max="8" width="10.7109375" style="22" customWidth="1"/>
    <col min="9" max="9" width="9.7109375" style="22" customWidth="1"/>
    <col min="10" max="10" width="14.7109375" style="22" customWidth="1"/>
    <col min="11" max="11" width="16.7109375" style="22" customWidth="1"/>
    <col min="12" max="12" width="14.28515625" style="22" customWidth="1"/>
    <col min="13" max="13" width="10.28515625" style="22" customWidth="1"/>
    <col min="14" max="14" width="15.7109375" style="22" customWidth="1"/>
    <col min="15" max="15" width="11.7109375" style="22" customWidth="1"/>
    <col min="16" max="16" width="15.7109375" style="22" customWidth="1"/>
    <col min="17" max="19" width="10.7109375" style="22" customWidth="1"/>
    <col min="20" max="20" width="12.42578125" style="22" customWidth="1"/>
    <col min="21" max="21" width="15.140625" style="22" customWidth="1"/>
    <col min="22" max="22" width="12.7109375" style="22" customWidth="1"/>
    <col min="23" max="23" width="16.28515625" style="22" customWidth="1"/>
    <col min="24" max="27" width="9.140625" style="22"/>
    <col min="28" max="32" width="0" style="22" hidden="1" customWidth="1"/>
    <col min="33" max="16384" width="9.140625" style="22"/>
  </cols>
  <sheetData>
    <row r="2" spans="1:24" ht="25.5" x14ac:dyDescent="0.25">
      <c r="A2" s="39"/>
      <c r="B2" s="41" t="s">
        <v>107</v>
      </c>
      <c r="C2" s="41" t="s">
        <v>108</v>
      </c>
      <c r="D2" s="41" t="s">
        <v>109</v>
      </c>
      <c r="E2" s="36" t="s">
        <v>110</v>
      </c>
      <c r="F2" s="36" t="s">
        <v>111</v>
      </c>
      <c r="G2" s="36" t="s">
        <v>112</v>
      </c>
      <c r="H2" s="42" t="s">
        <v>157</v>
      </c>
      <c r="I2" s="36" t="s">
        <v>113</v>
      </c>
      <c r="J2" s="36" t="s">
        <v>114</v>
      </c>
      <c r="K2" s="36" t="s">
        <v>115</v>
      </c>
      <c r="L2" s="36" t="s">
        <v>116</v>
      </c>
      <c r="M2" s="36" t="s">
        <v>117</v>
      </c>
      <c r="N2" s="36" t="s">
        <v>118</v>
      </c>
      <c r="O2" s="36" t="s">
        <v>119</v>
      </c>
      <c r="P2" s="36" t="s">
        <v>123</v>
      </c>
      <c r="Q2" s="37" t="s">
        <v>120</v>
      </c>
      <c r="R2" s="37" t="s">
        <v>121</v>
      </c>
      <c r="S2" s="37" t="s">
        <v>122</v>
      </c>
      <c r="T2" s="37" t="s">
        <v>160</v>
      </c>
      <c r="U2" s="37" t="s">
        <v>164</v>
      </c>
      <c r="V2" s="37" t="s">
        <v>165</v>
      </c>
      <c r="W2" s="37" t="s">
        <v>166</v>
      </c>
      <c r="X2" s="37" t="s">
        <v>167</v>
      </c>
    </row>
    <row r="3" spans="1:24" x14ac:dyDescent="0.25">
      <c r="A3" s="30" t="s">
        <v>124</v>
      </c>
      <c r="B3" s="44">
        <v>39.270000000000003</v>
      </c>
      <c r="C3" s="47">
        <v>4.422777</v>
      </c>
      <c r="D3" s="45">
        <v>11</v>
      </c>
      <c r="E3" s="47">
        <v>15.42</v>
      </c>
      <c r="F3" s="45">
        <v>4.4777899842307223</v>
      </c>
      <c r="G3" s="47">
        <v>18.42905</v>
      </c>
      <c r="H3" s="54">
        <v>79.5</v>
      </c>
      <c r="I3" s="47">
        <v>0.66483340000000002</v>
      </c>
      <c r="J3" s="44">
        <v>0.82822006043640095</v>
      </c>
      <c r="K3" s="48">
        <v>11.07</v>
      </c>
      <c r="L3" s="48">
        <v>86.418303489063561</v>
      </c>
      <c r="M3" s="40">
        <v>1.3014886664000587</v>
      </c>
      <c r="N3" s="45">
        <v>35</v>
      </c>
      <c r="O3" s="55">
        <v>39.5</v>
      </c>
      <c r="P3" s="47">
        <v>95.9</v>
      </c>
      <c r="Q3" s="49">
        <v>3</v>
      </c>
      <c r="R3" s="49">
        <v>3</v>
      </c>
      <c r="S3" s="49">
        <v>2</v>
      </c>
      <c r="T3" s="47">
        <v>1.0484848484848486</v>
      </c>
      <c r="U3" s="47">
        <v>37.1</v>
      </c>
      <c r="V3" s="47">
        <v>41</v>
      </c>
      <c r="W3" s="47">
        <v>8351643</v>
      </c>
      <c r="X3" s="47">
        <v>77</v>
      </c>
    </row>
    <row r="4" spans="1:24" x14ac:dyDescent="0.25">
      <c r="A4" s="30" t="s">
        <v>125</v>
      </c>
      <c r="B4" s="44">
        <v>35.67</v>
      </c>
      <c r="C4" s="47">
        <v>3.489001</v>
      </c>
      <c r="D4" s="45">
        <v>13.7</v>
      </c>
      <c r="E4" s="47">
        <v>8.99</v>
      </c>
      <c r="F4" s="45">
        <v>4.3057094057152643</v>
      </c>
      <c r="G4" s="47">
        <v>23.114139999999999</v>
      </c>
      <c r="H4" s="54">
        <v>77.900000000000006</v>
      </c>
      <c r="I4" s="47">
        <v>0.40051920000000002</v>
      </c>
      <c r="J4" s="44">
        <v>0.62714786946221712</v>
      </c>
      <c r="K4" s="48">
        <v>13.39</v>
      </c>
      <c r="L4" s="48">
        <v>97.131571075427274</v>
      </c>
      <c r="M4" s="40">
        <v>1.343888291704751</v>
      </c>
      <c r="N4" s="45">
        <v>42.1</v>
      </c>
      <c r="O4" s="55">
        <v>45.7</v>
      </c>
      <c r="P4" s="47">
        <v>91.9</v>
      </c>
      <c r="Q4" s="49">
        <v>3</v>
      </c>
      <c r="R4" s="49">
        <v>3</v>
      </c>
      <c r="S4" s="49">
        <v>2</v>
      </c>
      <c r="T4" s="47">
        <v>1.1370223978919629</v>
      </c>
      <c r="U4" s="47">
        <v>42.3</v>
      </c>
      <c r="V4" s="47">
        <v>42.5</v>
      </c>
      <c r="W4" s="47">
        <v>10839905</v>
      </c>
      <c r="X4" s="47">
        <v>91</v>
      </c>
    </row>
    <row r="5" spans="1:24" x14ac:dyDescent="0.25">
      <c r="A5" s="30" t="s">
        <v>126</v>
      </c>
      <c r="B5" s="44">
        <v>15.63</v>
      </c>
      <c r="C5" s="47">
        <v>12.94206</v>
      </c>
      <c r="D5" s="45">
        <v>11.5</v>
      </c>
      <c r="E5" s="47">
        <v>3.93</v>
      </c>
      <c r="F5" s="45">
        <v>3.8895357914538984</v>
      </c>
      <c r="G5" s="47">
        <v>22.48846</v>
      </c>
      <c r="H5" s="54">
        <v>74</v>
      </c>
      <c r="I5" s="47">
        <v>0.74980650000000004</v>
      </c>
      <c r="J5" s="44">
        <v>0</v>
      </c>
      <c r="K5" s="48">
        <v>3.22</v>
      </c>
      <c r="L5" s="48">
        <v>4.0515896898790258</v>
      </c>
      <c r="M5" s="40">
        <v>0</v>
      </c>
      <c r="N5" s="45">
        <v>26.9</v>
      </c>
      <c r="O5" s="55">
        <v>4.8</v>
      </c>
      <c r="P5" s="47">
        <v>84.1</v>
      </c>
      <c r="Q5" s="49">
        <v>1</v>
      </c>
      <c r="R5" s="49">
        <v>3</v>
      </c>
      <c r="S5" s="49">
        <v>2</v>
      </c>
      <c r="T5" s="47">
        <v>1.2087912087912087</v>
      </c>
      <c r="U5" s="47">
        <v>33.299999999999997</v>
      </c>
      <c r="V5" s="47">
        <v>45</v>
      </c>
      <c r="W5" s="47">
        <v>7421766</v>
      </c>
      <c r="X5" s="47">
        <v>58</v>
      </c>
    </row>
    <row r="6" spans="1:24" x14ac:dyDescent="0.25">
      <c r="A6" s="30" t="s">
        <v>127</v>
      </c>
      <c r="B6" s="44">
        <v>23.26</v>
      </c>
      <c r="C6" s="47">
        <v>6.8758030000000003</v>
      </c>
      <c r="D6" s="45">
        <v>3.9</v>
      </c>
      <c r="E6" s="47">
        <v>0.46</v>
      </c>
      <c r="F6" s="45">
        <v>3.678428169983798</v>
      </c>
      <c r="G6" s="47">
        <v>25.316459999999999</v>
      </c>
      <c r="H6" s="54">
        <v>66.7</v>
      </c>
      <c r="I6" s="47">
        <v>0.50170910000000002</v>
      </c>
      <c r="J6" s="44">
        <v>0.23462392131652177</v>
      </c>
      <c r="K6" s="48">
        <v>3.18</v>
      </c>
      <c r="L6" s="48">
        <v>27.379745467284813</v>
      </c>
      <c r="M6" s="40">
        <v>0.23462392131652177</v>
      </c>
      <c r="N6" s="45">
        <v>29.7</v>
      </c>
      <c r="O6" s="56">
        <v>12.502940000000001</v>
      </c>
      <c r="P6" s="47">
        <v>91.9</v>
      </c>
      <c r="Q6" s="49">
        <v>5</v>
      </c>
      <c r="R6" s="49">
        <v>3</v>
      </c>
      <c r="S6" s="49">
        <v>3</v>
      </c>
      <c r="T6" s="47">
        <v>1.160513643659711</v>
      </c>
      <c r="U6" s="47">
        <v>38.1</v>
      </c>
      <c r="V6" s="47">
        <v>42.7</v>
      </c>
      <c r="W6" s="47">
        <v>4302847</v>
      </c>
      <c r="X6" s="47">
        <v>25</v>
      </c>
    </row>
    <row r="7" spans="1:24" x14ac:dyDescent="0.25">
      <c r="A7" s="30" t="s">
        <v>128</v>
      </c>
      <c r="B7" s="44">
        <v>38.28</v>
      </c>
      <c r="C7" s="47">
        <v>13.004379999999999</v>
      </c>
      <c r="D7" s="45">
        <v>52.5</v>
      </c>
      <c r="E7" s="47">
        <v>23.46</v>
      </c>
      <c r="F7" s="45">
        <v>3.6857998331807833</v>
      </c>
      <c r="G7" s="47">
        <v>19.42906</v>
      </c>
      <c r="H7" s="54">
        <v>77.599999999999994</v>
      </c>
      <c r="I7" s="47">
        <v>0.77655620000000003</v>
      </c>
      <c r="J7" s="44">
        <v>0</v>
      </c>
      <c r="K7" s="48">
        <v>7.21</v>
      </c>
      <c r="L7" s="48">
        <v>26.58776567714429</v>
      </c>
      <c r="M7" s="40">
        <v>1.1548971102164507</v>
      </c>
      <c r="N7" s="45">
        <v>35.799999999999997</v>
      </c>
      <c r="O7" s="55">
        <v>21.5</v>
      </c>
      <c r="P7" s="47">
        <v>93.8</v>
      </c>
      <c r="Q7" s="49">
        <v>1</v>
      </c>
      <c r="R7" s="49">
        <v>1</v>
      </c>
      <c r="S7" s="49">
        <v>2</v>
      </c>
      <c r="T7" s="47">
        <v>1.0174731182795698</v>
      </c>
      <c r="U7" s="47">
        <v>43.6</v>
      </c>
      <c r="V7" s="47">
        <v>31</v>
      </c>
      <c r="W7" s="47">
        <v>819140</v>
      </c>
      <c r="X7" s="47">
        <v>17</v>
      </c>
    </row>
    <row r="8" spans="1:24" x14ac:dyDescent="0.25">
      <c r="A8" s="30" t="s">
        <v>129</v>
      </c>
      <c r="B8" s="44">
        <v>22.93</v>
      </c>
      <c r="C8" s="47">
        <v>5.9934880000000001</v>
      </c>
      <c r="D8" s="45">
        <v>2.6</v>
      </c>
      <c r="E8" s="46">
        <v>6.182995</v>
      </c>
      <c r="F8" s="45">
        <v>4.190493596415954</v>
      </c>
      <c r="G8" s="47">
        <v>24.481069999999999</v>
      </c>
      <c r="H8" s="54">
        <v>78.900000000000006</v>
      </c>
      <c r="I8" s="47">
        <v>0.7603105</v>
      </c>
      <c r="J8" s="44">
        <v>9.5092061001557121E-2</v>
      </c>
      <c r="K8" s="48">
        <v>5.61</v>
      </c>
      <c r="L8" s="48">
        <v>33.745615506131259</v>
      </c>
      <c r="M8" s="40">
        <v>9.5092061001557121E-2</v>
      </c>
      <c r="N8" s="45">
        <v>30.9</v>
      </c>
      <c r="O8" s="55">
        <v>13.2</v>
      </c>
      <c r="P8" s="47">
        <v>80.099999999999994</v>
      </c>
      <c r="Q8" s="49">
        <v>1</v>
      </c>
      <c r="R8" s="49">
        <v>3</v>
      </c>
      <c r="S8" s="49">
        <v>3</v>
      </c>
      <c r="T8" s="47">
        <v>1.0318118948824342</v>
      </c>
      <c r="U8" s="47">
        <v>34.9</v>
      </c>
      <c r="V8" s="47">
        <v>38.5</v>
      </c>
      <c r="W8" s="47">
        <v>10462088</v>
      </c>
      <c r="X8" s="47">
        <v>83</v>
      </c>
    </row>
    <row r="9" spans="1:24" x14ac:dyDescent="0.25">
      <c r="A9" s="30" t="s">
        <v>130</v>
      </c>
      <c r="B9" s="50">
        <v>52.62</v>
      </c>
      <c r="C9" s="46">
        <v>2.8738459999999999</v>
      </c>
      <c r="D9" s="45">
        <v>27.9</v>
      </c>
      <c r="E9" s="47">
        <v>8.1300000000000008</v>
      </c>
      <c r="F9" s="45">
        <v>4.9280209930407866</v>
      </c>
      <c r="G9" s="47">
        <v>21.33276</v>
      </c>
      <c r="H9" s="54">
        <v>79.7</v>
      </c>
      <c r="I9" s="47">
        <v>0.9307204</v>
      </c>
      <c r="J9" s="44">
        <v>0.71395066743678148</v>
      </c>
      <c r="K9" s="48">
        <v>14.54</v>
      </c>
      <c r="L9" s="48">
        <v>196.74461847865655</v>
      </c>
      <c r="M9" s="40">
        <v>0</v>
      </c>
      <c r="N9" s="45">
        <v>39.5</v>
      </c>
      <c r="O9" s="55">
        <v>52.6</v>
      </c>
      <c r="P9" s="47">
        <v>96</v>
      </c>
      <c r="Q9" s="49">
        <v>2</v>
      </c>
      <c r="R9" s="49">
        <v>2</v>
      </c>
      <c r="S9" s="49">
        <v>2</v>
      </c>
      <c r="T9" s="47">
        <v>1.1044568245125348</v>
      </c>
      <c r="U9" s="47">
        <v>46.5</v>
      </c>
      <c r="V9" s="47">
        <v>43.9</v>
      </c>
      <c r="W9" s="47">
        <v>5534738</v>
      </c>
      <c r="X9" s="47">
        <v>90</v>
      </c>
    </row>
    <row r="10" spans="1:24" x14ac:dyDescent="0.25">
      <c r="A10" s="30" t="s">
        <v>131</v>
      </c>
      <c r="B10" s="44">
        <v>23.84</v>
      </c>
      <c r="C10" s="47">
        <v>6.7287800000000004</v>
      </c>
      <c r="D10" s="45">
        <v>13.2</v>
      </c>
      <c r="E10" s="47">
        <v>2.33</v>
      </c>
      <c r="F10" s="45">
        <v>5.1015795903614274</v>
      </c>
      <c r="G10" s="47">
        <v>17.00564</v>
      </c>
      <c r="H10" s="54">
        <v>76.900000000000006</v>
      </c>
      <c r="I10" s="47">
        <v>0.57424560000000002</v>
      </c>
      <c r="J10" s="44">
        <v>0</v>
      </c>
      <c r="K10" s="48">
        <v>8.49</v>
      </c>
      <c r="L10" s="48">
        <v>24.997127210861162</v>
      </c>
      <c r="M10" s="40">
        <v>0</v>
      </c>
      <c r="N10" s="45">
        <v>32.6</v>
      </c>
      <c r="O10" s="55">
        <v>11.2</v>
      </c>
      <c r="P10" s="47">
        <v>81.2</v>
      </c>
      <c r="Q10" s="49">
        <v>3</v>
      </c>
      <c r="R10" s="49">
        <v>3</v>
      </c>
      <c r="S10" s="49">
        <v>3</v>
      </c>
      <c r="T10" s="47">
        <v>1.0971272229822162</v>
      </c>
      <c r="U10" s="47">
        <v>37.799999999999997</v>
      </c>
      <c r="V10" s="47">
        <v>41.4</v>
      </c>
      <c r="W10" s="47">
        <v>1333290</v>
      </c>
      <c r="X10" s="47">
        <v>35</v>
      </c>
    </row>
    <row r="11" spans="1:24" x14ac:dyDescent="0.25">
      <c r="A11" s="30" t="s">
        <v>132</v>
      </c>
      <c r="B11" s="44">
        <v>38.53</v>
      </c>
      <c r="C11" s="47">
        <v>1.3786069999999999</v>
      </c>
      <c r="D11" s="45">
        <v>14.9</v>
      </c>
      <c r="E11" s="47">
        <v>5.0599999999999996</v>
      </c>
      <c r="F11" s="45">
        <v>5.7194728570166964</v>
      </c>
      <c r="G11" s="47">
        <v>16.57883</v>
      </c>
      <c r="H11" s="54">
        <v>76.2</v>
      </c>
      <c r="I11" s="47">
        <v>0.82338089999999997</v>
      </c>
      <c r="J11" s="44">
        <v>0.92137467627500746</v>
      </c>
      <c r="K11" s="48">
        <v>11.4</v>
      </c>
      <c r="L11" s="48">
        <v>97.884965862497083</v>
      </c>
      <c r="M11" s="40">
        <v>0.55282480576500448</v>
      </c>
      <c r="N11" s="45">
        <v>37.299999999999997</v>
      </c>
      <c r="O11" s="55">
        <v>39.5</v>
      </c>
      <c r="P11" s="47">
        <v>95.4</v>
      </c>
      <c r="Q11" s="49">
        <v>3</v>
      </c>
      <c r="R11" s="49">
        <v>2</v>
      </c>
      <c r="S11" s="49">
        <v>3</v>
      </c>
      <c r="T11" s="47">
        <v>1.1283422459893049</v>
      </c>
      <c r="U11" s="47">
        <v>43.3</v>
      </c>
      <c r="V11" s="47">
        <v>46.3</v>
      </c>
      <c r="W11" s="47">
        <v>5351427</v>
      </c>
      <c r="X11" s="47">
        <v>49</v>
      </c>
    </row>
    <row r="12" spans="1:24" x14ac:dyDescent="0.25">
      <c r="A12" s="30" t="s">
        <v>133</v>
      </c>
      <c r="B12" s="44">
        <v>38.44</v>
      </c>
      <c r="C12" s="47">
        <v>7.7860880000000003</v>
      </c>
      <c r="D12" s="45">
        <v>7.7</v>
      </c>
      <c r="E12" s="46">
        <v>8.6860309999999998</v>
      </c>
      <c r="F12" s="45">
        <v>3.5172020722198263</v>
      </c>
      <c r="G12" s="46">
        <v>30.51052</v>
      </c>
      <c r="H12" s="54">
        <v>79.099999999999994</v>
      </c>
      <c r="I12" s="47">
        <v>0.49812020000000001</v>
      </c>
      <c r="J12" s="44">
        <v>0.30497651993397445</v>
      </c>
      <c r="K12" s="48">
        <v>10.41</v>
      </c>
      <c r="L12" s="48">
        <v>49.008871682769112</v>
      </c>
      <c r="M12" s="40">
        <v>0.45746477990096163</v>
      </c>
      <c r="N12" s="45">
        <v>39.4</v>
      </c>
      <c r="O12" s="55">
        <v>45.4</v>
      </c>
      <c r="P12" s="47">
        <v>86.399999999999991</v>
      </c>
      <c r="Q12" s="49">
        <v>2</v>
      </c>
      <c r="R12" s="49">
        <v>2</v>
      </c>
      <c r="S12" s="49">
        <v>1</v>
      </c>
      <c r="T12" s="47">
        <v>1.1201602136181574</v>
      </c>
      <c r="U12" s="47">
        <v>47.1</v>
      </c>
      <c r="V12" s="47">
        <v>43</v>
      </c>
      <c r="W12" s="47">
        <v>64658856</v>
      </c>
      <c r="X12" s="47">
        <v>619</v>
      </c>
    </row>
    <row r="13" spans="1:24" x14ac:dyDescent="0.25">
      <c r="A13" s="30" t="s">
        <v>134</v>
      </c>
      <c r="B13" s="50">
        <v>27.01</v>
      </c>
      <c r="C13" s="47">
        <v>6.4134310000000001</v>
      </c>
      <c r="D13" s="45">
        <v>21.6</v>
      </c>
      <c r="E13" s="47">
        <v>6.28</v>
      </c>
      <c r="F13" s="45">
        <v>3.5915549463567427</v>
      </c>
      <c r="G13" s="47">
        <v>18.854289999999999</v>
      </c>
      <c r="H13" s="54">
        <v>77.900000000000006</v>
      </c>
      <c r="I13" s="47">
        <v>0.60951999999999995</v>
      </c>
      <c r="J13" s="44">
        <v>0.4632983688556791</v>
      </c>
      <c r="K13" s="48">
        <v>11.64</v>
      </c>
      <c r="L13" s="48">
        <v>75.50445040170078</v>
      </c>
      <c r="M13" s="40">
        <v>0.52425868054721581</v>
      </c>
      <c r="N13" s="45">
        <v>37.299999999999997</v>
      </c>
      <c r="O13" s="55">
        <v>42.6</v>
      </c>
      <c r="P13" s="47">
        <v>95</v>
      </c>
      <c r="Q13" s="49">
        <v>4</v>
      </c>
      <c r="R13" s="49">
        <v>2</v>
      </c>
      <c r="S13" s="49">
        <v>1</v>
      </c>
      <c r="T13" s="47">
        <v>1.1301546391752579</v>
      </c>
      <c r="U13" s="47">
        <v>33.9</v>
      </c>
      <c r="V13" s="47">
        <v>46.9</v>
      </c>
      <c r="W13" s="47">
        <v>81802257</v>
      </c>
      <c r="X13" s="47">
        <v>407</v>
      </c>
    </row>
    <row r="14" spans="1:24" x14ac:dyDescent="0.25">
      <c r="A14" s="30" t="s">
        <v>135</v>
      </c>
      <c r="B14" s="50">
        <v>26.41</v>
      </c>
      <c r="C14" s="46">
        <v>3.046805</v>
      </c>
      <c r="D14" s="50">
        <v>5.4308189999999996</v>
      </c>
      <c r="E14" s="46">
        <v>4.1057829999999997</v>
      </c>
      <c r="F14" s="45">
        <v>5.966879180626437</v>
      </c>
      <c r="G14" s="47">
        <v>9.9944550000000003</v>
      </c>
      <c r="H14" s="54">
        <v>67.599999999999994</v>
      </c>
      <c r="I14" s="47">
        <v>0.41558810000000002</v>
      </c>
      <c r="J14" s="44">
        <v>0.18079082971058644</v>
      </c>
      <c r="K14" s="48">
        <v>9.26</v>
      </c>
      <c r="L14" s="48">
        <v>15.830013381872543</v>
      </c>
      <c r="M14" s="40">
        <v>0.18079082971058644</v>
      </c>
      <c r="N14" s="45">
        <v>35.1</v>
      </c>
      <c r="O14" s="55">
        <v>20.2</v>
      </c>
      <c r="P14" s="47">
        <v>92.199999999999989</v>
      </c>
      <c r="Q14" s="49">
        <v>4</v>
      </c>
      <c r="R14" s="49">
        <v>1</v>
      </c>
      <c r="S14" s="49">
        <v>2</v>
      </c>
      <c r="T14" s="47">
        <v>1.0726256983240223</v>
      </c>
      <c r="U14" s="47">
        <v>35.9</v>
      </c>
      <c r="V14" s="47">
        <v>44.4</v>
      </c>
      <c r="W14" s="47">
        <v>11183516</v>
      </c>
      <c r="X14" s="47">
        <v>64</v>
      </c>
    </row>
    <row r="15" spans="1:24" x14ac:dyDescent="0.25">
      <c r="A15" s="30" t="s">
        <v>136</v>
      </c>
      <c r="B15" s="44">
        <v>25.32</v>
      </c>
      <c r="C15" s="46">
        <v>6.209765</v>
      </c>
      <c r="D15" s="45">
        <v>14.3</v>
      </c>
      <c r="E15" s="47">
        <v>4.5999999999999996</v>
      </c>
      <c r="F15" s="45">
        <v>3.8336676928188642</v>
      </c>
      <c r="G15" s="47">
        <v>18.362629999999999</v>
      </c>
      <c r="H15" s="54">
        <v>73.3</v>
      </c>
      <c r="I15" s="47">
        <v>0.69250420000000001</v>
      </c>
      <c r="J15" s="44">
        <v>0.2018408287261482</v>
      </c>
      <c r="K15" s="48">
        <v>5.2</v>
      </c>
      <c r="L15" s="48">
        <v>31.245058204522895</v>
      </c>
      <c r="M15" s="40">
        <v>0.2018408287261482</v>
      </c>
      <c r="N15" s="45">
        <v>34.1</v>
      </c>
      <c r="O15" s="55">
        <v>11.3</v>
      </c>
      <c r="P15" s="47">
        <v>89.199999999999989</v>
      </c>
      <c r="Q15" s="49">
        <v>3</v>
      </c>
      <c r="R15" s="49">
        <v>2</v>
      </c>
      <c r="S15" s="49">
        <v>1</v>
      </c>
      <c r="T15" s="47">
        <v>1.161961367013373</v>
      </c>
      <c r="U15" s="47">
        <v>36.6</v>
      </c>
      <c r="V15" s="47">
        <v>39.700000000000003</v>
      </c>
      <c r="W15" s="47">
        <v>10014324</v>
      </c>
      <c r="X15" s="47">
        <v>76</v>
      </c>
    </row>
    <row r="16" spans="1:24" x14ac:dyDescent="0.25">
      <c r="A16" s="30" t="s">
        <v>137</v>
      </c>
      <c r="B16" s="44">
        <v>33.46</v>
      </c>
      <c r="C16" s="47">
        <v>6.692977</v>
      </c>
      <c r="D16" s="45">
        <v>13.1</v>
      </c>
      <c r="E16" s="47">
        <v>5.76</v>
      </c>
      <c r="F16" s="45">
        <v>4.203781738609953</v>
      </c>
      <c r="G16" s="47">
        <v>31.156469999999999</v>
      </c>
      <c r="H16" s="54">
        <v>76.599999999999994</v>
      </c>
      <c r="I16" s="47">
        <v>0.6512308</v>
      </c>
      <c r="J16" s="44">
        <v>0.65344002411629321</v>
      </c>
      <c r="K16" s="48">
        <v>11.54</v>
      </c>
      <c r="L16" s="48">
        <v>34.421031895467934</v>
      </c>
      <c r="M16" s="40">
        <v>0.43562668274419547</v>
      </c>
      <c r="N16" s="45">
        <v>43.2</v>
      </c>
      <c r="O16" s="55">
        <v>50.4</v>
      </c>
      <c r="P16" s="47">
        <v>88</v>
      </c>
      <c r="Q16" s="49">
        <v>3</v>
      </c>
      <c r="R16" s="49">
        <v>3</v>
      </c>
      <c r="S16" s="49">
        <v>2</v>
      </c>
      <c r="T16" s="47">
        <v>1.1935007385524372</v>
      </c>
      <c r="U16" s="47">
        <v>48.1</v>
      </c>
      <c r="V16" s="47">
        <v>28</v>
      </c>
      <c r="W16" s="47">
        <v>4549428</v>
      </c>
      <c r="X16" s="47">
        <v>49</v>
      </c>
    </row>
    <row r="17" spans="1:24" x14ac:dyDescent="0.25">
      <c r="A17" s="30" t="s">
        <v>138</v>
      </c>
      <c r="B17" s="44">
        <v>25.79</v>
      </c>
      <c r="C17" s="47">
        <v>9.3770579999999999</v>
      </c>
      <c r="D17" s="45">
        <v>22.5</v>
      </c>
      <c r="E17" s="46">
        <v>3.0576970000000001</v>
      </c>
      <c r="F17" s="45">
        <v>3.2426226348977099</v>
      </c>
      <c r="G17" s="47">
        <v>19.903729999999999</v>
      </c>
      <c r="H17" s="54">
        <v>74.5</v>
      </c>
      <c r="I17" s="47">
        <v>0.48988110000000001</v>
      </c>
      <c r="J17" s="44">
        <v>0.31833673012586516</v>
      </c>
      <c r="K17" s="48">
        <v>10.37</v>
      </c>
      <c r="L17" s="48">
        <v>33.406465897829435</v>
      </c>
      <c r="M17" s="40">
        <v>0.13403651794773269</v>
      </c>
      <c r="N17" s="45">
        <v>32.6</v>
      </c>
      <c r="O17" s="55">
        <v>32.200000000000003</v>
      </c>
      <c r="P17" s="47">
        <v>84.8</v>
      </c>
      <c r="Q17" s="49">
        <v>4</v>
      </c>
      <c r="R17" s="49">
        <v>3</v>
      </c>
      <c r="S17" s="49">
        <v>2</v>
      </c>
      <c r="T17" s="47">
        <v>0.95462478184991284</v>
      </c>
      <c r="U17" s="47">
        <v>35</v>
      </c>
      <c r="V17" s="47">
        <v>48.9</v>
      </c>
      <c r="W17" s="47">
        <v>59190143</v>
      </c>
      <c r="X17" s="47">
        <v>212</v>
      </c>
    </row>
    <row r="18" spans="1:24" x14ac:dyDescent="0.25">
      <c r="A18" s="30" t="s">
        <v>139</v>
      </c>
      <c r="B18" s="44">
        <v>14.89</v>
      </c>
      <c r="C18" s="47">
        <v>8.7770519999999994</v>
      </c>
      <c r="D18" s="45">
        <v>12</v>
      </c>
      <c r="E18" s="47">
        <v>2.8</v>
      </c>
      <c r="F18" s="45">
        <v>4.7457151338533157</v>
      </c>
      <c r="G18" s="47">
        <v>22.126729999999998</v>
      </c>
      <c r="H18" s="54">
        <v>81.099999999999994</v>
      </c>
      <c r="I18" s="47">
        <v>1.1810369999999999</v>
      </c>
      <c r="J18" s="44">
        <v>0</v>
      </c>
      <c r="K18" s="48">
        <v>3.03</v>
      </c>
      <c r="L18" s="48">
        <v>2.2313029780698646</v>
      </c>
      <c r="M18" s="40">
        <v>0</v>
      </c>
      <c r="N18" s="45">
        <v>32.6</v>
      </c>
      <c r="O18" s="55">
        <v>8.1999999999999993</v>
      </c>
      <c r="P18" s="47">
        <v>87.7</v>
      </c>
      <c r="Q18" s="49">
        <v>2</v>
      </c>
      <c r="R18" s="49">
        <v>2</v>
      </c>
      <c r="S18" s="49">
        <v>2</v>
      </c>
      <c r="T18" s="47">
        <v>1.133064516129032</v>
      </c>
      <c r="U18" s="47">
        <v>36.9</v>
      </c>
      <c r="V18" s="47">
        <v>42.2</v>
      </c>
      <c r="W18" s="47">
        <v>2120504</v>
      </c>
      <c r="X18" s="47">
        <v>58</v>
      </c>
    </row>
    <row r="19" spans="1:24" x14ac:dyDescent="0.25">
      <c r="A19" s="30" t="s">
        <v>140</v>
      </c>
      <c r="B19" s="44">
        <v>19.64</v>
      </c>
      <c r="C19" s="47">
        <v>7.8901630000000003</v>
      </c>
      <c r="D19" s="45">
        <v>13.2</v>
      </c>
      <c r="E19" s="47">
        <v>1.79</v>
      </c>
      <c r="F19" s="45">
        <v>5.8284595262882615</v>
      </c>
      <c r="G19" s="47">
        <v>24.207439999999998</v>
      </c>
      <c r="H19" s="54">
        <v>82.1</v>
      </c>
      <c r="I19" s="47">
        <v>0.6808071</v>
      </c>
      <c r="J19" s="44">
        <v>0</v>
      </c>
      <c r="K19" s="48">
        <v>6.23</v>
      </c>
      <c r="L19" s="48">
        <v>9.5872672213418539</v>
      </c>
      <c r="M19" s="40">
        <v>0</v>
      </c>
      <c r="N19" s="45">
        <v>31.8</v>
      </c>
      <c r="O19" s="55">
        <v>10.3</v>
      </c>
      <c r="P19" s="47">
        <v>64.600000000000009</v>
      </c>
      <c r="Q19" s="49">
        <v>3</v>
      </c>
      <c r="R19" s="49">
        <v>1</v>
      </c>
      <c r="S19" s="49">
        <v>2</v>
      </c>
      <c r="T19" s="47">
        <v>1.1638044914134742</v>
      </c>
      <c r="U19" s="47">
        <v>40.299999999999997</v>
      </c>
      <c r="V19" s="47">
        <v>40.6</v>
      </c>
      <c r="W19" s="47">
        <v>3141976</v>
      </c>
      <c r="X19" s="47">
        <v>47</v>
      </c>
    </row>
    <row r="20" spans="1:24" x14ac:dyDescent="0.25">
      <c r="A20" s="30" t="s">
        <v>141</v>
      </c>
      <c r="B20" s="50">
        <v>18.03</v>
      </c>
      <c r="C20" s="46">
        <v>13.41005</v>
      </c>
      <c r="D20" s="50">
        <v>5.8133929999999996</v>
      </c>
      <c r="E20" s="47">
        <v>40.56</v>
      </c>
      <c r="F20" s="45">
        <v>1.1593722432757363</v>
      </c>
      <c r="G20" s="47">
        <v>21.183240000000001</v>
      </c>
      <c r="H20" s="54">
        <v>80.2</v>
      </c>
      <c r="I20" s="47">
        <v>0.34428690000000001</v>
      </c>
      <c r="J20" s="44">
        <v>0</v>
      </c>
      <c r="K20" s="48">
        <v>12.42</v>
      </c>
      <c r="L20" s="48">
        <v>35.528567170205761</v>
      </c>
      <c r="M20" s="40">
        <v>0</v>
      </c>
      <c r="N20" s="45">
        <v>56.6</v>
      </c>
      <c r="O20" s="55">
        <v>58.2</v>
      </c>
      <c r="P20" s="47">
        <v>91.3</v>
      </c>
      <c r="Q20" s="49">
        <v>1</v>
      </c>
      <c r="R20" s="49">
        <v>2</v>
      </c>
      <c r="S20" s="49">
        <v>2</v>
      </c>
      <c r="T20" s="47">
        <v>1.0495552731893265</v>
      </c>
      <c r="U20" s="47">
        <v>41.2</v>
      </c>
      <c r="V20" s="47">
        <v>32.9</v>
      </c>
      <c r="W20" s="47">
        <v>502066</v>
      </c>
      <c r="X20" s="47">
        <v>4</v>
      </c>
    </row>
    <row r="21" spans="1:24" x14ac:dyDescent="0.25">
      <c r="A21" s="30" t="s">
        <v>142</v>
      </c>
      <c r="B21" s="44">
        <v>60.29</v>
      </c>
      <c r="C21" s="46">
        <v>5.867394</v>
      </c>
      <c r="D21" s="45">
        <v>14</v>
      </c>
      <c r="E21" s="47">
        <v>4.84</v>
      </c>
      <c r="F21" s="45">
        <v>2.9225522457405892</v>
      </c>
      <c r="G21" s="47">
        <v>28.378270000000001</v>
      </c>
      <c r="H21" s="54">
        <v>81.900000000000006</v>
      </c>
      <c r="I21" s="47">
        <v>0.68112249999999996</v>
      </c>
      <c r="J21" s="44">
        <v>0</v>
      </c>
      <c r="K21" s="48">
        <v>4.7699999999999996</v>
      </c>
      <c r="L21" s="48">
        <v>8.4090127829536669</v>
      </c>
      <c r="M21" s="40">
        <v>0</v>
      </c>
      <c r="N21" s="45">
        <v>42.1</v>
      </c>
      <c r="O21" s="55">
        <v>14.5</v>
      </c>
      <c r="P21" s="47">
        <v>94</v>
      </c>
      <c r="Q21" s="49">
        <v>1</v>
      </c>
      <c r="R21" s="49">
        <v>2</v>
      </c>
      <c r="S21" s="49">
        <v>3</v>
      </c>
      <c r="T21" s="47">
        <v>1.0973236009732361</v>
      </c>
      <c r="U21" s="47">
        <v>39.299999999999997</v>
      </c>
      <c r="V21" s="47">
        <v>39.9</v>
      </c>
      <c r="W21" s="47">
        <v>414027</v>
      </c>
      <c r="X21" s="47">
        <v>4</v>
      </c>
    </row>
    <row r="22" spans="1:24" x14ac:dyDescent="0.25">
      <c r="A22" s="30" t="s">
        <v>143</v>
      </c>
      <c r="B22" s="44">
        <v>42.81</v>
      </c>
      <c r="C22" s="47">
        <v>12.222720000000001</v>
      </c>
      <c r="D22" s="45">
        <v>26.9</v>
      </c>
      <c r="E22" s="47">
        <v>7.25</v>
      </c>
      <c r="F22" s="45">
        <v>4.7439419670170642</v>
      </c>
      <c r="G22" s="47">
        <v>19.157520000000002</v>
      </c>
      <c r="H22" s="54">
        <v>81.2</v>
      </c>
      <c r="I22" s="47">
        <v>0.80395220000000001</v>
      </c>
      <c r="J22" s="44">
        <v>0.7151551812247926</v>
      </c>
      <c r="K22" s="48">
        <v>15.63</v>
      </c>
      <c r="L22" s="48">
        <v>128.22031988922816</v>
      </c>
      <c r="M22" s="40">
        <v>1.7282916879599155</v>
      </c>
      <c r="N22" s="45">
        <v>36.4</v>
      </c>
      <c r="O22" s="55">
        <v>45.6</v>
      </c>
      <c r="P22" s="47">
        <v>91.8</v>
      </c>
      <c r="Q22" s="49">
        <v>3</v>
      </c>
      <c r="R22" s="49">
        <v>3</v>
      </c>
      <c r="S22" s="49">
        <v>2</v>
      </c>
      <c r="T22" s="47">
        <v>1.0695443645083933</v>
      </c>
      <c r="U22" s="47">
        <v>43.5</v>
      </c>
      <c r="V22" s="47">
        <v>39.9</v>
      </c>
      <c r="W22" s="47">
        <v>16574989</v>
      </c>
      <c r="X22" s="47">
        <v>148</v>
      </c>
    </row>
    <row r="23" spans="1:24" x14ac:dyDescent="0.25">
      <c r="A23" s="30" t="s">
        <v>144</v>
      </c>
      <c r="B23" s="44">
        <v>20.93</v>
      </c>
      <c r="C23" s="46">
        <v>7.1354790000000001</v>
      </c>
      <c r="D23" s="45">
        <v>12.1</v>
      </c>
      <c r="E23" s="47">
        <v>1.17</v>
      </c>
      <c r="F23" s="45">
        <v>5.2083364957596761</v>
      </c>
      <c r="G23" s="47">
        <v>31.83306</v>
      </c>
      <c r="H23" s="54">
        <v>80.599999999999994</v>
      </c>
      <c r="I23" s="47">
        <v>1.102214</v>
      </c>
      <c r="J23" s="44">
        <v>5.1903160432746752E-2</v>
      </c>
      <c r="K23" s="48">
        <v>3.81</v>
      </c>
      <c r="L23" s="48">
        <v>5.3294969786125117</v>
      </c>
      <c r="M23" s="40">
        <v>2.5951580216373376E-2</v>
      </c>
      <c r="N23" s="45">
        <v>28.9</v>
      </c>
      <c r="O23" s="55">
        <v>10.4</v>
      </c>
      <c r="P23" s="47">
        <v>86.1</v>
      </c>
      <c r="Q23" s="49">
        <v>2</v>
      </c>
      <c r="R23" s="49">
        <v>2</v>
      </c>
      <c r="S23" s="49">
        <v>3</v>
      </c>
      <c r="T23" s="47">
        <v>1.0957592339261286</v>
      </c>
      <c r="U23" s="47">
        <v>36.799999999999997</v>
      </c>
      <c r="V23" s="47">
        <v>32.299999999999997</v>
      </c>
      <c r="W23" s="47">
        <v>38167329</v>
      </c>
      <c r="X23" s="47">
        <v>448</v>
      </c>
    </row>
    <row r="24" spans="1:24" x14ac:dyDescent="0.25">
      <c r="A24" s="30" t="s">
        <v>145</v>
      </c>
      <c r="B24" s="44">
        <v>31.24</v>
      </c>
      <c r="C24" s="46">
        <v>10.741630000000001</v>
      </c>
      <c r="D24" s="45">
        <v>16.600000000000001</v>
      </c>
      <c r="E24" s="47">
        <v>4.75</v>
      </c>
      <c r="F24" s="45">
        <v>3.7019376426501829</v>
      </c>
      <c r="G24" s="47">
        <v>24.15335</v>
      </c>
      <c r="H24" s="54">
        <v>77.2</v>
      </c>
      <c r="I24" s="47">
        <v>0.72293799999999997</v>
      </c>
      <c r="J24" s="44">
        <v>0.38141410997637232</v>
      </c>
      <c r="K24" s="48">
        <v>9.85</v>
      </c>
      <c r="L24" s="48">
        <v>16.968584784883223</v>
      </c>
      <c r="M24" s="40">
        <v>0.47676763747046541</v>
      </c>
      <c r="N24" s="45">
        <v>30.1</v>
      </c>
      <c r="O24" s="55">
        <v>17</v>
      </c>
      <c r="P24" s="47">
        <v>90.8</v>
      </c>
      <c r="Q24" s="49">
        <v>2</v>
      </c>
      <c r="R24" s="49">
        <v>2</v>
      </c>
      <c r="S24" s="49">
        <v>2</v>
      </c>
      <c r="T24" s="47">
        <v>1.0309423347398032</v>
      </c>
      <c r="U24" s="47">
        <v>37.5</v>
      </c>
      <c r="V24" s="47">
        <v>43.5</v>
      </c>
      <c r="W24" s="47">
        <v>10573479</v>
      </c>
      <c r="X24" s="47">
        <v>110</v>
      </c>
    </row>
    <row r="25" spans="1:24" x14ac:dyDescent="0.25">
      <c r="A25" s="30" t="s">
        <v>146</v>
      </c>
      <c r="B25" s="50">
        <v>20.34</v>
      </c>
      <c r="C25" s="47">
        <v>2.090741</v>
      </c>
      <c r="D25" s="45">
        <v>7.4</v>
      </c>
      <c r="E25" s="47">
        <v>2.87</v>
      </c>
      <c r="F25" s="45">
        <v>3.5098185728142064</v>
      </c>
      <c r="G25" s="47">
        <v>28.370429999999999</v>
      </c>
      <c r="H25" s="54">
        <v>80.900000000000006</v>
      </c>
      <c r="I25" s="47">
        <v>0.99620839999999999</v>
      </c>
      <c r="J25" s="44">
        <v>0</v>
      </c>
      <c r="K25" s="48">
        <v>3.5</v>
      </c>
      <c r="L25" s="48">
        <v>8.3260573809622951</v>
      </c>
      <c r="M25" s="40">
        <v>0</v>
      </c>
      <c r="N25" s="45">
        <v>20</v>
      </c>
      <c r="O25" s="55">
        <v>5.4</v>
      </c>
      <c r="P25" s="47">
        <v>85.7</v>
      </c>
      <c r="Q25" s="49">
        <v>1</v>
      </c>
      <c r="R25" s="49">
        <v>2</v>
      </c>
      <c r="S25" s="49">
        <v>2</v>
      </c>
      <c r="T25" s="47">
        <v>1.1371681415929202</v>
      </c>
      <c r="U25" s="47">
        <v>36.700000000000003</v>
      </c>
      <c r="V25" s="47">
        <v>37.6</v>
      </c>
      <c r="W25" s="47">
        <v>20294683</v>
      </c>
      <c r="X25" s="47">
        <v>111</v>
      </c>
    </row>
    <row r="26" spans="1:24" x14ac:dyDescent="0.25">
      <c r="A26" s="30" t="s">
        <v>147</v>
      </c>
      <c r="B26" s="44">
        <v>19.09</v>
      </c>
      <c r="C26" s="47">
        <v>6.2524119999999996</v>
      </c>
      <c r="D26" s="45">
        <v>20.5</v>
      </c>
      <c r="E26" s="47">
        <v>4.09</v>
      </c>
      <c r="F26" s="45">
        <v>4.0935199642064264</v>
      </c>
      <c r="G26" s="47">
        <v>32.71481</v>
      </c>
      <c r="H26" s="54">
        <v>74.3</v>
      </c>
      <c r="I26" s="47">
        <v>0.88401470000000004</v>
      </c>
      <c r="J26" s="44">
        <v>0</v>
      </c>
      <c r="K26" s="48">
        <v>3.97</v>
      </c>
      <c r="L26" s="48">
        <v>15.654556979436585</v>
      </c>
      <c r="M26" s="40">
        <v>0</v>
      </c>
      <c r="N26" s="45">
        <v>29.8</v>
      </c>
      <c r="O26" s="55">
        <v>12.8</v>
      </c>
      <c r="P26" s="47">
        <v>82.899999999999991</v>
      </c>
      <c r="Q26" s="49">
        <v>1</v>
      </c>
      <c r="R26" s="49">
        <v>2</v>
      </c>
      <c r="S26" s="49">
        <v>2</v>
      </c>
      <c r="T26" s="47">
        <v>1.0764705882352941</v>
      </c>
      <c r="U26" s="47">
        <v>37.1</v>
      </c>
      <c r="V26" s="47">
        <v>29.5</v>
      </c>
      <c r="W26" s="47">
        <v>5390410</v>
      </c>
      <c r="X26" s="47">
        <v>33</v>
      </c>
    </row>
    <row r="27" spans="1:24" x14ac:dyDescent="0.25">
      <c r="A27" s="30" t="s">
        <v>148</v>
      </c>
      <c r="B27" s="44">
        <v>24.42</v>
      </c>
      <c r="C27" s="47">
        <v>3.3812440000000001</v>
      </c>
      <c r="D27" s="45">
        <v>23.4</v>
      </c>
      <c r="E27" s="47">
        <v>2.27</v>
      </c>
      <c r="F27" s="45">
        <v>5.0597520014633943</v>
      </c>
      <c r="G27" s="47">
        <v>19.803270000000001</v>
      </c>
      <c r="H27" s="54">
        <v>76.400000000000006</v>
      </c>
      <c r="I27" s="47">
        <v>0.81080189999999996</v>
      </c>
      <c r="J27" s="44">
        <v>0.48571488244971273</v>
      </c>
      <c r="K27" s="48">
        <v>7.03</v>
      </c>
      <c r="L27" s="48">
        <v>85.41770116455308</v>
      </c>
      <c r="M27" s="40">
        <v>0</v>
      </c>
      <c r="N27" s="45">
        <v>34.5</v>
      </c>
      <c r="O27" s="55">
        <v>21.3</v>
      </c>
      <c r="P27" s="47">
        <v>80.5</v>
      </c>
      <c r="Q27" s="51">
        <v>2.711579</v>
      </c>
      <c r="R27" s="49">
        <v>3</v>
      </c>
      <c r="S27" s="49">
        <v>2</v>
      </c>
      <c r="T27" s="47">
        <v>1.0507544581618653</v>
      </c>
      <c r="U27" s="47">
        <v>32.6</v>
      </c>
      <c r="V27" s="47">
        <v>37.299999999999997</v>
      </c>
      <c r="W27" s="47">
        <v>2046976</v>
      </c>
      <c r="X27" s="47">
        <v>39</v>
      </c>
    </row>
    <row r="28" spans="1:24" x14ac:dyDescent="0.25">
      <c r="A28" s="30" t="s">
        <v>149</v>
      </c>
      <c r="B28" s="44">
        <v>28.94</v>
      </c>
      <c r="C28" s="47">
        <v>7.2850700000000002</v>
      </c>
      <c r="D28" s="45">
        <v>9.4</v>
      </c>
      <c r="E28" s="47">
        <v>2.84</v>
      </c>
      <c r="F28" s="45">
        <v>4.1988547236279965</v>
      </c>
      <c r="G28" s="47">
        <v>19.938459999999999</v>
      </c>
      <c r="H28" s="54">
        <v>73.400000000000006</v>
      </c>
      <c r="I28" s="47">
        <v>0.54800890000000002</v>
      </c>
      <c r="J28" s="44">
        <v>0.2140049550707297</v>
      </c>
      <c r="K28" s="48">
        <v>10.44</v>
      </c>
      <c r="L28" s="48">
        <v>28.661058758505511</v>
      </c>
      <c r="M28" s="40">
        <v>0.29960693709902159</v>
      </c>
      <c r="N28" s="45">
        <v>32.5</v>
      </c>
      <c r="O28" s="55">
        <v>31.5</v>
      </c>
      <c r="P28" s="47">
        <v>93.5</v>
      </c>
      <c r="Q28" s="49">
        <v>2</v>
      </c>
      <c r="R28" s="49">
        <v>3</v>
      </c>
      <c r="S28" s="49">
        <v>1</v>
      </c>
      <c r="T28" s="47">
        <v>1.1371237458193981</v>
      </c>
      <c r="U28" s="47">
        <v>34</v>
      </c>
      <c r="V28" s="47">
        <v>37.9</v>
      </c>
      <c r="W28" s="47">
        <v>46486619</v>
      </c>
      <c r="X28" s="47">
        <v>236</v>
      </c>
    </row>
    <row r="29" spans="1:24" x14ac:dyDescent="0.25">
      <c r="A29" s="30" t="s">
        <v>150</v>
      </c>
      <c r="B29" s="44">
        <v>41.77</v>
      </c>
      <c r="C29" s="47">
        <v>3.2450420000000002</v>
      </c>
      <c r="D29" s="45">
        <v>24.5</v>
      </c>
      <c r="E29" s="47">
        <v>6.32</v>
      </c>
      <c r="F29" s="45">
        <v>4.7805012309056716</v>
      </c>
      <c r="G29" s="47">
        <v>15.25165</v>
      </c>
      <c r="H29" s="54">
        <v>80.7</v>
      </c>
      <c r="I29" s="47">
        <v>0.81762299999999999</v>
      </c>
      <c r="J29" s="44">
        <v>1.1511221400239622</v>
      </c>
      <c r="K29" s="48">
        <v>12.71</v>
      </c>
      <c r="L29" s="48">
        <v>146.98587997066113</v>
      </c>
      <c r="M29" s="40">
        <v>0.94182720547415089</v>
      </c>
      <c r="N29" s="45">
        <v>43.3</v>
      </c>
      <c r="O29" s="55">
        <v>44.9</v>
      </c>
      <c r="P29" s="47">
        <v>98</v>
      </c>
      <c r="Q29" s="49">
        <v>2</v>
      </c>
      <c r="R29" s="49">
        <v>2</v>
      </c>
      <c r="S29" s="49">
        <v>3</v>
      </c>
      <c r="T29" s="47">
        <v>1.060880829015544</v>
      </c>
      <c r="U29" s="47">
        <v>45.2</v>
      </c>
      <c r="V29" s="47">
        <v>47.9</v>
      </c>
      <c r="W29" s="47">
        <v>9340682</v>
      </c>
      <c r="X29" s="47">
        <v>50</v>
      </c>
    </row>
    <row r="30" spans="1:24" x14ac:dyDescent="0.25">
      <c r="A30" s="30" t="s">
        <v>151</v>
      </c>
      <c r="B30" s="44">
        <v>25.63</v>
      </c>
      <c r="C30" s="47">
        <v>24.6753</v>
      </c>
      <c r="D30" s="45">
        <v>33.799999999999997</v>
      </c>
      <c r="E30" s="47">
        <v>17.14</v>
      </c>
      <c r="F30" s="45">
        <v>3.9306529492425608</v>
      </c>
      <c r="G30" s="47">
        <v>31.277049999999999</v>
      </c>
      <c r="H30" s="54">
        <v>81.3</v>
      </c>
      <c r="I30" s="47">
        <v>0.87242989999999998</v>
      </c>
      <c r="J30" s="44">
        <v>0.57906533877489896</v>
      </c>
      <c r="K30" s="48">
        <v>13.39</v>
      </c>
      <c r="L30" s="48">
        <v>79.457223718780199</v>
      </c>
      <c r="M30" s="40">
        <v>1.0016265319349604</v>
      </c>
      <c r="N30" s="45">
        <v>43</v>
      </c>
      <c r="O30" s="55">
        <v>39.299999999999997</v>
      </c>
      <c r="P30" s="47">
        <v>87.7</v>
      </c>
      <c r="Q30" s="49">
        <v>3</v>
      </c>
      <c r="R30" s="49">
        <v>3</v>
      </c>
      <c r="S30" s="49">
        <v>3</v>
      </c>
      <c r="T30" s="47">
        <v>1.1157347204161248</v>
      </c>
      <c r="U30" s="47">
        <v>44.8</v>
      </c>
      <c r="V30" s="47">
        <v>41.5</v>
      </c>
      <c r="W30" s="47">
        <v>62510197</v>
      </c>
      <c r="X30" s="47">
        <v>313</v>
      </c>
    </row>
    <row r="31" spans="1:24" x14ac:dyDescent="0.25">
      <c r="A31" s="30" t="s">
        <v>152</v>
      </c>
      <c r="B31" s="44">
        <v>28.74</v>
      </c>
      <c r="C31" s="47">
        <v>1.9164079999999999</v>
      </c>
      <c r="D31" s="45">
        <v>31</v>
      </c>
      <c r="E31" s="47">
        <v>5.08</v>
      </c>
      <c r="F31" s="45">
        <v>5.9763748728780408</v>
      </c>
      <c r="G31" s="47">
        <v>21.446149999999999</v>
      </c>
      <c r="H31" s="54">
        <v>88.9</v>
      </c>
      <c r="I31" s="47">
        <v>1.169678</v>
      </c>
      <c r="J31" s="44">
        <v>0</v>
      </c>
      <c r="K31" s="48">
        <v>11.54</v>
      </c>
      <c r="L31" s="48">
        <v>254.68456982125704</v>
      </c>
      <c r="M31" s="40">
        <v>0</v>
      </c>
      <c r="N31" s="45">
        <v>42.2</v>
      </c>
      <c r="O31" s="56">
        <v>53.673859999999998</v>
      </c>
      <c r="P31" s="47">
        <v>89.4</v>
      </c>
      <c r="Q31" s="52">
        <v>2</v>
      </c>
      <c r="R31" s="52">
        <v>3</v>
      </c>
      <c r="S31" s="52">
        <v>2</v>
      </c>
      <c r="T31" s="47">
        <v>1.1065246338215713</v>
      </c>
      <c r="U31" s="47">
        <v>51.8</v>
      </c>
      <c r="V31" s="47">
        <v>30.5</v>
      </c>
      <c r="W31" s="47">
        <v>317630</v>
      </c>
      <c r="X31" s="47">
        <v>8</v>
      </c>
    </row>
    <row r="32" spans="1:24" x14ac:dyDescent="0.25">
      <c r="A32" s="30" t="s">
        <v>153</v>
      </c>
      <c r="B32" s="44">
        <v>44.29</v>
      </c>
      <c r="C32" s="46">
        <v>5.9818559999999996</v>
      </c>
      <c r="D32" s="45">
        <v>37.5</v>
      </c>
      <c r="E32" s="47">
        <v>1.66</v>
      </c>
      <c r="F32" s="45">
        <v>4.7779825787675971</v>
      </c>
      <c r="G32" s="47">
        <v>16.936160000000001</v>
      </c>
      <c r="H32" s="54">
        <v>83.7</v>
      </c>
      <c r="I32" s="47">
        <v>1.022389</v>
      </c>
      <c r="J32" s="44">
        <v>0.79187927800406821</v>
      </c>
      <c r="K32" s="48">
        <v>11.54</v>
      </c>
      <c r="L32" s="48">
        <v>115.85742802856672</v>
      </c>
      <c r="M32" s="40">
        <v>0.59390945850305121</v>
      </c>
      <c r="N32" s="45">
        <v>39.200000000000003</v>
      </c>
      <c r="O32" s="55">
        <v>69.5</v>
      </c>
      <c r="P32" s="47">
        <v>96.899999999999991</v>
      </c>
      <c r="Q32" s="49">
        <v>4</v>
      </c>
      <c r="R32" s="49">
        <v>3</v>
      </c>
      <c r="S32" s="49">
        <v>3</v>
      </c>
      <c r="T32" s="47">
        <v>1.06375</v>
      </c>
      <c r="U32" s="47">
        <v>47.6</v>
      </c>
      <c r="V32" s="47">
        <v>38.9</v>
      </c>
      <c r="W32" s="47">
        <v>4858199</v>
      </c>
      <c r="X32" s="47">
        <v>66</v>
      </c>
    </row>
    <row r="33" spans="1:24" x14ac:dyDescent="0.25">
      <c r="A33" s="30" t="s">
        <v>154</v>
      </c>
      <c r="B33" s="44">
        <v>41.71</v>
      </c>
      <c r="C33" s="46">
        <v>6.4885279999999996</v>
      </c>
      <c r="D33" s="45">
        <v>2</v>
      </c>
      <c r="E33" s="47">
        <v>16.5</v>
      </c>
      <c r="F33" s="45">
        <v>3.3888680625273579</v>
      </c>
      <c r="G33" s="47">
        <v>29.360510000000001</v>
      </c>
      <c r="H33" s="54">
        <v>84.3</v>
      </c>
      <c r="I33" s="47">
        <v>0.55323540000000004</v>
      </c>
      <c r="J33" s="44">
        <v>0.87074857010645534</v>
      </c>
      <c r="K33" s="48">
        <v>16.36</v>
      </c>
      <c r="L33" s="48">
        <v>277.80328834258512</v>
      </c>
      <c r="M33" s="40">
        <v>2.7366383631917168</v>
      </c>
      <c r="N33" s="45">
        <v>41.3</v>
      </c>
      <c r="O33" s="56">
        <v>55.828150000000001</v>
      </c>
      <c r="P33" s="46">
        <v>89.172522999999998</v>
      </c>
      <c r="Q33" s="52">
        <v>2</v>
      </c>
      <c r="R33" s="52">
        <v>2</v>
      </c>
      <c r="S33" s="49">
        <v>2</v>
      </c>
      <c r="T33" s="47">
        <v>1.0308788598574821</v>
      </c>
      <c r="U33" s="47">
        <v>37.299999999999997</v>
      </c>
      <c r="V33" s="47">
        <v>40.299999999999997</v>
      </c>
      <c r="W33" s="47">
        <v>7785806</v>
      </c>
      <c r="X33" s="47">
        <v>107</v>
      </c>
    </row>
    <row r="34" spans="1:24" x14ac:dyDescent="0.25">
      <c r="A34" s="30" t="s">
        <v>155</v>
      </c>
      <c r="B34" s="50">
        <v>27.31</v>
      </c>
      <c r="C34" s="46">
        <v>6.5994950000000001</v>
      </c>
      <c r="D34" s="50">
        <v>14.055820000000001</v>
      </c>
      <c r="E34" s="46">
        <v>1.100015</v>
      </c>
      <c r="F34" s="45">
        <v>5.8261419726969823</v>
      </c>
      <c r="G34" s="47">
        <v>13.965199999999999</v>
      </c>
      <c r="H34" s="54">
        <v>75.400000000000006</v>
      </c>
      <c r="I34" s="47">
        <v>0.67870189999999997</v>
      </c>
      <c r="J34" s="44">
        <v>1.3222723663164125E-2</v>
      </c>
      <c r="K34" s="48">
        <v>7</v>
      </c>
      <c r="L34" s="48">
        <v>1.7448652522523189</v>
      </c>
      <c r="M34" s="40">
        <v>1.3222723663164125E-2</v>
      </c>
      <c r="N34" s="45">
        <v>19.2</v>
      </c>
      <c r="O34" s="56">
        <v>10.37039</v>
      </c>
      <c r="P34" s="47">
        <v>92.9</v>
      </c>
      <c r="Q34" s="52">
        <v>1</v>
      </c>
      <c r="R34" s="52">
        <v>1</v>
      </c>
      <c r="S34" s="52">
        <v>2</v>
      </c>
      <c r="T34" s="47">
        <v>1.2534722222222223</v>
      </c>
      <c r="U34" s="47">
        <v>62.7</v>
      </c>
      <c r="V34" s="47">
        <v>18.600000000000001</v>
      </c>
      <c r="W34" s="47">
        <v>72561312</v>
      </c>
      <c r="X34" s="47">
        <v>164</v>
      </c>
    </row>
    <row r="35" spans="1:24" x14ac:dyDescent="0.25">
      <c r="A35" s="38" t="s">
        <v>156</v>
      </c>
      <c r="B35" s="44">
        <f>AVERAGE(B3:B34)</f>
        <v>30.516562499999996</v>
      </c>
      <c r="C35" s="43">
        <v>8.1743450107915887</v>
      </c>
      <c r="D35" s="44">
        <f t="shared" ref="D35:O35" si="0">AVERAGE(D3:D34)</f>
        <v>16.875001000000001</v>
      </c>
      <c r="E35" s="44">
        <f t="shared" si="0"/>
        <v>7.1713287812500015</v>
      </c>
      <c r="F35" s="44">
        <f t="shared" si="0"/>
        <v>4.3182912709576229</v>
      </c>
      <c r="G35" s="44">
        <f t="shared" si="0"/>
        <v>22.408152031249994</v>
      </c>
      <c r="H35" s="44">
        <v>80.7</v>
      </c>
      <c r="I35" s="44">
        <f t="shared" si="0"/>
        <v>0.7315117187500001</v>
      </c>
      <c r="J35" s="44">
        <f t="shared" si="0"/>
        <v>0.33741634053512293</v>
      </c>
      <c r="K35" s="44">
        <f t="shared" si="0"/>
        <v>9.0546875</v>
      </c>
      <c r="L35" s="44">
        <f t="shared" si="0"/>
        <v>64.225761723248837</v>
      </c>
      <c r="M35" s="44">
        <f t="shared" si="0"/>
        <v>0.45108360317168755</v>
      </c>
      <c r="N35" s="44">
        <f t="shared" si="0"/>
        <v>35.46875</v>
      </c>
      <c r="O35" s="44">
        <f t="shared" si="0"/>
        <v>29.730479374999994</v>
      </c>
      <c r="P35" s="48">
        <f>AVERAGE(P3:P34)</f>
        <v>89.02726634375</v>
      </c>
      <c r="Q35" s="57">
        <f>AVERAGE(Q3:Q34)</f>
        <v>2.39723684375</v>
      </c>
      <c r="R35" s="57">
        <f>AVERAGE(R3:R34)</f>
        <v>2.3125</v>
      </c>
      <c r="S35" s="57">
        <f>AVERAGE(S3:S34)</f>
        <v>2.15625</v>
      </c>
      <c r="T35" s="57">
        <f t="shared" ref="T35:X35" si="1">AVERAGE(T3:T34)</f>
        <v>1.101243839313399</v>
      </c>
      <c r="U35" s="57">
        <f t="shared" si="1"/>
        <v>40.587499999999991</v>
      </c>
      <c r="V35" s="57">
        <f t="shared" si="1"/>
        <v>39.203125</v>
      </c>
      <c r="W35" s="57">
        <f t="shared" si="1"/>
        <v>18403195.375</v>
      </c>
      <c r="X35" s="57">
        <f t="shared" si="1"/>
        <v>121.8125</v>
      </c>
    </row>
    <row r="36" spans="1:24" x14ac:dyDescent="0.25">
      <c r="A36" s="38" t="s">
        <v>1</v>
      </c>
      <c r="B36" s="44">
        <f>STDEV(B3:B34)</f>
        <v>10.841575177000282</v>
      </c>
      <c r="C36" s="43">
        <v>6.0528939278715752</v>
      </c>
      <c r="D36" s="44">
        <f t="shared" ref="D36:O36" si="2">STDEV(D3:D34)</f>
        <v>11.122578502765442</v>
      </c>
      <c r="E36" s="44">
        <f t="shared" si="2"/>
        <v>8.0316383498154238</v>
      </c>
      <c r="F36" s="44">
        <f t="shared" si="2"/>
        <v>1.0278399865562295</v>
      </c>
      <c r="G36" s="44">
        <f t="shared" si="2"/>
        <v>5.7129271296649033</v>
      </c>
      <c r="H36" s="44">
        <v>81.3</v>
      </c>
      <c r="I36" s="44">
        <f t="shared" si="2"/>
        <v>0.21627097011084359</v>
      </c>
      <c r="J36" s="44">
        <f t="shared" si="2"/>
        <v>0.34805472904047463</v>
      </c>
      <c r="K36" s="44">
        <f t="shared" si="2"/>
        <v>3.9516301122897191</v>
      </c>
      <c r="L36" s="44">
        <f t="shared" si="2"/>
        <v>71.405959470009904</v>
      </c>
      <c r="M36" s="44">
        <f t="shared" si="2"/>
        <v>0.63486253549289595</v>
      </c>
      <c r="N36" s="44">
        <f t="shared" si="2"/>
        <v>7.2527831143103842</v>
      </c>
      <c r="O36" s="44">
        <f t="shared" si="2"/>
        <v>18.839807848965499</v>
      </c>
      <c r="P36" s="48">
        <f>STDEV(P3:P34)</f>
        <v>6.6261358701819795</v>
      </c>
      <c r="Q36" s="57">
        <f>STDEV(Q3:Q34)</f>
        <v>1.0992202097058976</v>
      </c>
      <c r="R36" s="57">
        <f>STDEV(R3:R34)</f>
        <v>0.69270391198362624</v>
      </c>
      <c r="S36" s="57">
        <f>STDEV(S3:S34)</f>
        <v>0.62781623569835432</v>
      </c>
      <c r="T36" s="57">
        <f t="shared" ref="T36:X36" si="3">STDEV(T3:T34)</f>
        <v>6.1743410940099004E-2</v>
      </c>
      <c r="U36" s="57">
        <f t="shared" si="3"/>
        <v>6.4126764579884918</v>
      </c>
      <c r="V36" s="57">
        <f t="shared" si="3"/>
        <v>6.5442653731487379</v>
      </c>
      <c r="W36" s="57">
        <f t="shared" si="3"/>
        <v>24113092.74308718</v>
      </c>
      <c r="X36" s="57">
        <f t="shared" si="3"/>
        <v>141.70378862146708</v>
      </c>
    </row>
    <row r="37" spans="1:24" x14ac:dyDescent="0.25">
      <c r="A37" s="38" t="s">
        <v>2</v>
      </c>
      <c r="B37" s="44">
        <f>MIN(B3:B34)</f>
        <v>14.89</v>
      </c>
      <c r="C37" s="43">
        <v>1.389636083708107</v>
      </c>
      <c r="D37" s="44">
        <f t="shared" ref="D37:O37" si="4">MIN(D3:D34)</f>
        <v>2</v>
      </c>
      <c r="E37" s="44">
        <f t="shared" si="4"/>
        <v>0.46</v>
      </c>
      <c r="F37" s="44">
        <f t="shared" si="4"/>
        <v>1.1593722432757363</v>
      </c>
      <c r="G37" s="44">
        <f t="shared" si="4"/>
        <v>9.9944550000000003</v>
      </c>
      <c r="H37" s="44">
        <v>88.9</v>
      </c>
      <c r="I37" s="44">
        <f t="shared" si="4"/>
        <v>0.34428690000000001</v>
      </c>
      <c r="J37" s="44">
        <f t="shared" si="4"/>
        <v>0</v>
      </c>
      <c r="K37" s="44">
        <f t="shared" si="4"/>
        <v>3.03</v>
      </c>
      <c r="L37" s="44">
        <f t="shared" si="4"/>
        <v>1.7448652522523189</v>
      </c>
      <c r="M37" s="44">
        <f t="shared" si="4"/>
        <v>0</v>
      </c>
      <c r="N37" s="44">
        <f t="shared" si="4"/>
        <v>19.2</v>
      </c>
      <c r="O37" s="44">
        <f t="shared" si="4"/>
        <v>4.8</v>
      </c>
      <c r="P37" s="48">
        <f>MIN(P3:P34)</f>
        <v>64.600000000000009</v>
      </c>
      <c r="Q37" s="57">
        <f>MIN(Q3:Q34)</f>
        <v>1</v>
      </c>
      <c r="R37" s="57">
        <f>MIN(R3:R34)</f>
        <v>1</v>
      </c>
      <c r="S37" s="57">
        <f>MIN(S3:S34)</f>
        <v>1</v>
      </c>
      <c r="T37" s="57">
        <f t="shared" ref="T37:X37" si="5">MIN(T3:T34)</f>
        <v>0.95462478184991284</v>
      </c>
      <c r="U37" s="57">
        <f t="shared" si="5"/>
        <v>32.6</v>
      </c>
      <c r="V37" s="57">
        <f t="shared" si="5"/>
        <v>18.600000000000001</v>
      </c>
      <c r="W37" s="57">
        <f t="shared" si="5"/>
        <v>317630</v>
      </c>
      <c r="X37" s="57">
        <f t="shared" si="5"/>
        <v>4</v>
      </c>
    </row>
    <row r="38" spans="1:24" x14ac:dyDescent="0.25">
      <c r="A38" s="38" t="s">
        <v>3</v>
      </c>
      <c r="B38" s="44">
        <f>MAX(B3:B34)</f>
        <v>60.29</v>
      </c>
      <c r="C38" s="43">
        <v>29.277738901429647</v>
      </c>
      <c r="D38" s="44">
        <f t="shared" ref="D38:O38" si="6">MAX(D3:D34)</f>
        <v>52.5</v>
      </c>
      <c r="E38" s="44">
        <f t="shared" si="6"/>
        <v>40.56</v>
      </c>
      <c r="F38" s="44">
        <f t="shared" si="6"/>
        <v>5.9763748728780408</v>
      </c>
      <c r="G38" s="44">
        <f t="shared" si="6"/>
        <v>32.71481</v>
      </c>
      <c r="H38" s="44">
        <v>83.7</v>
      </c>
      <c r="I38" s="44">
        <f t="shared" si="6"/>
        <v>1.1810369999999999</v>
      </c>
      <c r="J38" s="44">
        <f t="shared" si="6"/>
        <v>1.1511221400239622</v>
      </c>
      <c r="K38" s="44">
        <f t="shared" si="6"/>
        <v>16.36</v>
      </c>
      <c r="L38" s="44">
        <f t="shared" si="6"/>
        <v>277.80328834258512</v>
      </c>
      <c r="M38" s="44">
        <f t="shared" si="6"/>
        <v>2.7366383631917168</v>
      </c>
      <c r="N38" s="44">
        <f t="shared" si="6"/>
        <v>56.6</v>
      </c>
      <c r="O38" s="44">
        <f t="shared" si="6"/>
        <v>69.5</v>
      </c>
      <c r="P38" s="48">
        <f>MAX(P3:P34)</f>
        <v>98</v>
      </c>
      <c r="Q38" s="57">
        <f>MAX(Q3:Q34)</f>
        <v>5</v>
      </c>
      <c r="R38" s="57">
        <f>MAX(R3:R34)</f>
        <v>3</v>
      </c>
      <c r="S38" s="57">
        <f>MAX(S3:S34)</f>
        <v>3</v>
      </c>
      <c r="T38" s="57">
        <f t="shared" ref="T38:X38" si="7">MAX(T3:T34)</f>
        <v>1.2534722222222223</v>
      </c>
      <c r="U38" s="57">
        <f t="shared" si="7"/>
        <v>62.7</v>
      </c>
      <c r="V38" s="57">
        <f t="shared" si="7"/>
        <v>48.9</v>
      </c>
      <c r="W38" s="57">
        <f t="shared" si="7"/>
        <v>81802257</v>
      </c>
      <c r="X38" s="57">
        <f t="shared" si="7"/>
        <v>619</v>
      </c>
    </row>
  </sheetData>
  <pageMargins left="0.7" right="0.7" top="0.75" bottom="0.75" header="0.3" footer="0.3"/>
  <pageSetup scale="28" orientation="landscape" r:id="rId1"/>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codebook_031113</vt:lpstr>
      <vt:lpstr>July 2014_SUPPEU</vt:lpstr>
      <vt:lpstr>July 2014_SEHE</vt:lpstr>
      <vt:lpstr>'July 2014_SEHE'!Print_Area</vt:lpstr>
      <vt:lpstr>'July 2014_SUPPEU'!Print_Area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Hoareau, Cecile</dc:creator>
  <cp:lastModifiedBy>PC</cp:lastModifiedBy>
  <cp:lastPrinted>2014-10-15T14:01:37Z</cp:lastPrinted>
  <dcterms:created xsi:type="dcterms:W3CDTF">2013-10-31T15:10:17Z</dcterms:created>
  <dcterms:modified xsi:type="dcterms:W3CDTF">2014-11-21T13:05:52Z</dcterms:modified>
</cp:coreProperties>
</file>